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8130" activeTab="1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3" l="1"/>
  <c r="G16" i="3"/>
  <c r="H11" i="10"/>
  <c r="H8" i="10"/>
  <c r="F16" i="3"/>
  <c r="H29" i="3"/>
  <c r="G29" i="3"/>
  <c r="F29" i="3"/>
  <c r="G9" i="7"/>
  <c r="G8" i="7" s="1"/>
  <c r="G7" i="7" s="1"/>
  <c r="G6" i="7" s="1"/>
  <c r="G15" i="7"/>
  <c r="G18" i="7"/>
  <c r="G14" i="7" s="1"/>
  <c r="G20" i="7"/>
  <c r="G26" i="7"/>
  <c r="G29" i="7"/>
  <c r="G31" i="7"/>
  <c r="G32" i="7"/>
  <c r="F38" i="8"/>
  <c r="E38" i="8"/>
  <c r="D38" i="8"/>
  <c r="F36" i="8"/>
  <c r="E36" i="8"/>
  <c r="D36" i="8"/>
  <c r="F33" i="8"/>
  <c r="E33" i="8"/>
  <c r="D33" i="8"/>
  <c r="I20" i="7" l="1"/>
  <c r="H20" i="7"/>
  <c r="F20" i="8" l="1"/>
  <c r="E20" i="8"/>
  <c r="D20" i="8"/>
  <c r="C20" i="8"/>
  <c r="C11" i="8" l="1"/>
  <c r="D11" i="8"/>
  <c r="E11" i="8"/>
  <c r="F11" i="8"/>
  <c r="C13" i="8"/>
  <c r="D13" i="8"/>
  <c r="E13" i="8"/>
  <c r="F13" i="8"/>
  <c r="C16" i="8"/>
  <c r="C18" i="8"/>
  <c r="C10" i="8" s="1"/>
  <c r="D18" i="8"/>
  <c r="E18" i="8"/>
  <c r="F18" i="8"/>
  <c r="E29" i="3"/>
  <c r="D29" i="3"/>
  <c r="I35" i="7"/>
  <c r="I34" i="7" s="1"/>
  <c r="H35" i="7"/>
  <c r="H34" i="7" s="1"/>
  <c r="G35" i="7"/>
  <c r="G34" i="7" s="1"/>
  <c r="F35" i="7"/>
  <c r="F34" i="7" s="1"/>
  <c r="E35" i="7"/>
  <c r="E34" i="7" s="1"/>
  <c r="E10" i="8" l="1"/>
  <c r="F10" i="8"/>
  <c r="D10" i="8"/>
  <c r="I18" i="7"/>
  <c r="H18" i="7"/>
  <c r="F18" i="7"/>
  <c r="E18" i="7"/>
  <c r="E20" i="7"/>
  <c r="I26" i="7"/>
  <c r="H26" i="7"/>
  <c r="F26" i="7"/>
  <c r="E26" i="7"/>
  <c r="I29" i="7"/>
  <c r="H29" i="7"/>
  <c r="F29" i="7"/>
  <c r="E29" i="7"/>
  <c r="I32" i="7"/>
  <c r="H32" i="7"/>
  <c r="F32" i="7"/>
  <c r="F31" i="7" s="1"/>
  <c r="I31" i="7"/>
  <c r="H31" i="7"/>
  <c r="E32" i="7"/>
  <c r="E31" i="7" s="1"/>
  <c r="I15" i="7"/>
  <c r="H15" i="7"/>
  <c r="F15" i="7"/>
  <c r="I9" i="7"/>
  <c r="I8" i="7" s="1"/>
  <c r="I7" i="7" s="1"/>
  <c r="H9" i="7"/>
  <c r="H8" i="7" s="1"/>
  <c r="H7" i="7" s="1"/>
  <c r="F9" i="7"/>
  <c r="F8" i="7" s="1"/>
  <c r="F7" i="7" s="1"/>
  <c r="E9" i="7"/>
  <c r="E8" i="7" s="1"/>
  <c r="E7" i="7" s="1"/>
  <c r="E15" i="7"/>
  <c r="F15" i="9"/>
  <c r="E15" i="9"/>
  <c r="E12" i="9" s="1"/>
  <c r="D15" i="9"/>
  <c r="C15" i="9"/>
  <c r="F13" i="9"/>
  <c r="E13" i="9"/>
  <c r="D13" i="9"/>
  <c r="C13" i="9"/>
  <c r="F12" i="9"/>
  <c r="D12" i="9"/>
  <c r="C12" i="9"/>
  <c r="F9" i="9"/>
  <c r="E9" i="9"/>
  <c r="E8" i="9" s="1"/>
  <c r="D9" i="9"/>
  <c r="C9" i="9"/>
  <c r="F8" i="9"/>
  <c r="D8" i="9"/>
  <c r="C8" i="9"/>
  <c r="B8" i="9"/>
  <c r="B12" i="9"/>
  <c r="B9" i="9"/>
  <c r="B13" i="9"/>
  <c r="B15" i="9"/>
  <c r="H13" i="6"/>
  <c r="G13" i="6"/>
  <c r="F13" i="6"/>
  <c r="E13" i="6"/>
  <c r="H12" i="6"/>
  <c r="G12" i="6"/>
  <c r="F12" i="6"/>
  <c r="E12" i="6"/>
  <c r="D13" i="6"/>
  <c r="H9" i="6"/>
  <c r="G9" i="6"/>
  <c r="F9" i="6"/>
  <c r="E9" i="6"/>
  <c r="D12" i="6"/>
  <c r="D9" i="6"/>
  <c r="F11" i="5"/>
  <c r="F10" i="5" s="1"/>
  <c r="E11" i="5"/>
  <c r="E10" i="5" s="1"/>
  <c r="D11" i="5"/>
  <c r="D10" i="5" s="1"/>
  <c r="C11" i="5"/>
  <c r="C10" i="5" s="1"/>
  <c r="B11" i="5"/>
  <c r="B10" i="5" s="1"/>
  <c r="C36" i="8"/>
  <c r="B36" i="8"/>
  <c r="C33" i="8"/>
  <c r="F28" i="8"/>
  <c r="E28" i="8"/>
  <c r="D28" i="8"/>
  <c r="C28" i="8"/>
  <c r="F44" i="8"/>
  <c r="E44" i="8"/>
  <c r="D44" i="8"/>
  <c r="C44" i="8"/>
  <c r="B20" i="8"/>
  <c r="B16" i="8"/>
  <c r="E16" i="3"/>
  <c r="E14" i="7" l="1"/>
  <c r="E6" i="7" s="1"/>
  <c r="E27" i="8"/>
  <c r="F27" i="8"/>
  <c r="F20" i="7"/>
  <c r="F14" i="7" s="1"/>
  <c r="F6" i="7" s="1"/>
  <c r="H14" i="7"/>
  <c r="H6" i="7" s="1"/>
  <c r="I14" i="7"/>
  <c r="I6" i="7" s="1"/>
  <c r="B44" i="8"/>
  <c r="C38" i="8"/>
  <c r="C27" i="8" s="1"/>
  <c r="D27" i="8"/>
  <c r="B38" i="8"/>
  <c r="B33" i="8"/>
  <c r="B28" i="8"/>
  <c r="B27" i="8" l="1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J11" i="10"/>
  <c r="G11" i="10"/>
  <c r="F11" i="10"/>
  <c r="J8" i="10"/>
  <c r="I8" i="10"/>
  <c r="G8" i="10"/>
  <c r="F8" i="10"/>
  <c r="J14" i="10" l="1"/>
  <c r="J22" i="10" s="1"/>
  <c r="J28" i="10" s="1"/>
  <c r="J29" i="10" s="1"/>
  <c r="I14" i="10"/>
  <c r="I22" i="10" s="1"/>
  <c r="I28" i="10" s="1"/>
  <c r="I29" i="10" s="1"/>
  <c r="H14" i="10"/>
  <c r="H22" i="10" s="1"/>
  <c r="H28" i="10" s="1"/>
  <c r="H29" i="10" s="1"/>
  <c r="G14" i="10"/>
  <c r="G22" i="10" s="1"/>
  <c r="G28" i="10" s="1"/>
  <c r="G29" i="10" s="1"/>
  <c r="F14" i="10"/>
  <c r="F22" i="10" s="1"/>
  <c r="F28" i="10" s="1"/>
  <c r="F29" i="10" s="1"/>
  <c r="H8" i="6"/>
  <c r="E8" i="6"/>
  <c r="G8" i="6"/>
  <c r="F8" i="6"/>
  <c r="D8" i="6"/>
</calcChain>
</file>

<file path=xl/sharedStrings.xml><?xml version="1.0" encoding="utf-8"?>
<sst xmlns="http://schemas.openxmlformats.org/spreadsheetml/2006/main" count="222" uniqueCount="132">
  <si>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</si>
  <si>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</si>
  <si>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</si>
  <si>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</si>
  <si>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</si>
  <si>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</si>
  <si>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</si>
  <si>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</si>
  <si>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</si>
  <si>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</si>
  <si>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</si>
  <si>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</si>
  <si>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</si>
  <si>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</si>
  <si>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</si>
  <si>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</si>
  <si>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</si>
  <si>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</si>
  <si>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</si>
  <si>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</si>
  <si>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</si>
  <si>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</si>
  <si>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</si>
  <si>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</si>
  <si>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</si>
  <si>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</si>
  <si>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</si>
  <si>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</si>
  <si>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</si>
  <si>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</si>
  <si>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</si>
  <si>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</si>
  <si>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</si>
  <si>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</si>
  <si>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Plan za 2024.</t>
  </si>
  <si>
    <t>Projekcija 
za 2026.</t>
  </si>
  <si>
    <t>Izvršenje 2022.</t>
  </si>
  <si>
    <t>Plan 2023.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</si>
  <si>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</si>
  <si>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</si>
  <si>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</si>
  <si>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</si>
  <si>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</si>
  <si>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</si>
  <si>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</si>
  <si>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</si>
  <si>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</si>
  <si>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</si>
  <si>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</si>
  <si>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</si>
  <si>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</si>
  <si>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</si>
  <si>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</si>
  <si>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</si>
  <si>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</si>
  <si>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</si>
  <si>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</si>
  <si>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</si>
  <si>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</si>
  <si>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</si>
  <si>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</si>
  <si>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</si>
  <si>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</si>
  <si>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</si>
  <si>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</si>
  <si>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</si>
  <si>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</si>
  <si>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</si>
  <si>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</si>
  <si>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</si>
  <si>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upravnih i administrativnih pristojbi, pristojbi po posebnim propisima</t>
  </si>
  <si>
    <t>Prihodi od prodaje proizvoda i robe te pruženih usluga, prihodi od donacija te povrati po protestiranim jamstvima</t>
  </si>
  <si>
    <t>Financijski rashodi</t>
  </si>
  <si>
    <t>Naknade građanima i kućanstvima na temelju osiguranja i druge naknade</t>
  </si>
  <si>
    <t>Prihodi od prodaje proizvoda i usluga</t>
  </si>
  <si>
    <t xml:space="preserve"> Ostali prihodi za posebne namjene</t>
  </si>
  <si>
    <t>2. Vlastiti prihodi iz. 3.1</t>
  </si>
  <si>
    <t>3. Prihodi za posebne namjene, iz.4.1</t>
  </si>
  <si>
    <t>4. Pomoći iz. 5.3</t>
  </si>
  <si>
    <t>Prihodi iz proračuna koji nije nadležan</t>
  </si>
  <si>
    <t>1 Opći prihodi i primici iz. 5.2</t>
  </si>
  <si>
    <r>
      <t xml:space="preserve">5. </t>
    </r>
    <r>
      <rPr>
        <b/>
        <sz val="10"/>
        <rFont val="Arial"/>
        <family val="2"/>
        <charset val="238"/>
      </rPr>
      <t>DONACIJE-iz.6.2</t>
    </r>
  </si>
  <si>
    <t>2 Vlastiti prihodi</t>
  </si>
  <si>
    <t>3 Prihodi za posebne namjene</t>
  </si>
  <si>
    <t>5 Donacije iz. 6.2</t>
  </si>
  <si>
    <t>6. Prihodi od prodaje nefinancijske imovine</t>
  </si>
  <si>
    <t xml:space="preserve"> 7.Pomoći   BPŽ IZ.5.1</t>
  </si>
  <si>
    <t>6. Prihodi od prodaje nefinancijske imovine iz.7.2</t>
  </si>
  <si>
    <t>7. Pomoći BPŽ IZ.5.1</t>
  </si>
  <si>
    <t>09 OBRAZOVANJE</t>
  </si>
  <si>
    <t>091 Osnovno obrazovanje</t>
  </si>
  <si>
    <t>096 Dodatne usluge u obrazovanju</t>
  </si>
  <si>
    <t>Odgoj i obrazovanje</t>
  </si>
  <si>
    <t>Osnovno školstvo</t>
  </si>
  <si>
    <t>Decentralizirana sredsva</t>
  </si>
  <si>
    <t>PROGRAM 6000</t>
  </si>
  <si>
    <t>Aktivnost A600002</t>
  </si>
  <si>
    <t>Izvor financiranja 5.2</t>
  </si>
  <si>
    <t>Sufinanciranje cijene prijevoza</t>
  </si>
  <si>
    <t>Aktivnost A600006</t>
  </si>
  <si>
    <t>Financiranje iznad minimalnog standarda</t>
  </si>
  <si>
    <t>izvor financiranja 3.1</t>
  </si>
  <si>
    <t>Vlastiti prihodi-PK</t>
  </si>
  <si>
    <t>izvor financiranja 4.2</t>
  </si>
  <si>
    <t>Prihodi za posebne namjene</t>
  </si>
  <si>
    <t>izvor financiranja 5.3</t>
  </si>
  <si>
    <t>Pomoći- PK</t>
  </si>
  <si>
    <t>financijski rashodi</t>
  </si>
  <si>
    <t>Naknade građanima i kućanstvima</t>
  </si>
  <si>
    <t>izvor financiranja  6.2</t>
  </si>
  <si>
    <t>Donacije</t>
  </si>
  <si>
    <t>izvor financiranja 7.2</t>
  </si>
  <si>
    <t>Prihod od prodaje nefinancijske imovine- PK</t>
  </si>
  <si>
    <t>Aktivnost A600012</t>
  </si>
  <si>
    <t>Osiguranje školske prehrane za djecu u riziku od siromaštva</t>
  </si>
  <si>
    <t xml:space="preserve">izvor financiranja 5.1 </t>
  </si>
  <si>
    <t>POMOĆI -BPŽ</t>
  </si>
  <si>
    <t>Aktivnost A600031</t>
  </si>
  <si>
    <t>Prehrana za učenike osnovnih škola</t>
  </si>
  <si>
    <t>POMOĆI -PK</t>
  </si>
  <si>
    <t>Izvršenje 2024.</t>
  </si>
  <si>
    <t>Plan 2025.</t>
  </si>
  <si>
    <t>Plan za 2026.</t>
  </si>
  <si>
    <t>Projekcija za 2027.</t>
  </si>
  <si>
    <t>Projekcija 
za 2028.</t>
  </si>
  <si>
    <t>Projekcija 
za 2027.</t>
  </si>
  <si>
    <t>FINANCIJSKI PLAN PRORAČUNSKOG KORISNIKA JEDINICE LOKALNE I PODRUČNE (REGIONALNE) SAMOUPRAVE 
ZA 2025. I PROJEKCIJA ZA 2027. I 2028. GODINU</t>
  </si>
  <si>
    <t>FINANCIJSKI PLAN PRORAČUNSKOG KORISNIKA JEDINICE LOKALNE I PODRUČNE (REGIONALNE) SAMOUPRAVE 
ZA 2026. I PROJEKCIJA ZA 2027. I 2028. GODINU</t>
  </si>
  <si>
    <t>Izvršenje 2024.*</t>
  </si>
  <si>
    <t>Proračun za 2026.</t>
  </si>
  <si>
    <t>Projekcija proračuna
za 2027.</t>
  </si>
  <si>
    <t>Projekcija proračuna
za 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</si>
</sst>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  <numFmt numFmtId="165" formatCode="#,##0.00\ [$€-1]"/>
    <numFmt numFmtId="166" formatCode="#,##0\ [$€-1]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4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8" fillId="2" borderId="3" xfId="0" quotePrefix="1" applyFont="1" applyFill="1" applyBorder="1" applyAlignment="1">
      <alignment horizontal="left" vertical="center" wrapText="1" shrinkToFi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21" fillId="2" borderId="3" xfId="0" quotePrefix="1" applyFont="1" applyFill="1" applyBorder="1" applyAlignment="1">
      <alignment horizontal="left" vertical="center"/>
    </xf>
    <xf numFmtId="4" fontId="7" fillId="2" borderId="3" xfId="0" quotePrefix="1" applyNumberFormat="1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0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/>
    <xf numFmtId="0" fontId="8" fillId="2" borderId="3" xfId="0" applyFont="1" applyFill="1" applyBorder="1" applyAlignment="1">
      <alignment horizontal="left" vertical="center"/>
    </xf>
    <xf numFmtId="0" fontId="22" fillId="0" borderId="3" xfId="0" applyFont="1" applyBorder="1" applyAlignment="1">
      <alignment wrapText="1"/>
    </xf>
    <xf numFmtId="0" fontId="0" fillId="0" borderId="3" xfId="0" applyFont="1" applyBorder="1" applyAlignment="1">
      <alignment horizontal="left"/>
    </xf>
    <xf numFmtId="1" fontId="0" fillId="0" borderId="3" xfId="0" applyNumberFormat="1" applyBorder="1"/>
    <xf numFmtId="1" fontId="0" fillId="0" borderId="3" xfId="0" applyNumberFormat="1" applyBorder="1" applyAlignment="1">
      <alignment horizontal="left"/>
    </xf>
    <xf numFmtId="1" fontId="1" fillId="0" borderId="3" xfId="0" applyNumberFormat="1" applyFont="1" applyBorder="1"/>
    <xf numFmtId="1" fontId="1" fillId="0" borderId="3" xfId="0" applyNumberFormat="1" applyFont="1" applyBorder="1" applyAlignment="1">
      <alignment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 applyProtection="1">
      <alignment horizontal="righ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164" fontId="6" fillId="0" borderId="3" xfId="1" applyNumberFormat="1" applyFont="1" applyFill="1" applyBorder="1" applyAlignment="1" applyProtection="1">
      <alignment horizontal="center" vertical="center" wrapText="1"/>
    </xf>
    <xf numFmtId="164" fontId="6" fillId="2" borderId="4" xfId="1" applyNumberFormat="1" applyFont="1" applyFill="1" applyBorder="1" applyAlignment="1">
      <alignment horizontal="right"/>
    </xf>
    <xf numFmtId="164" fontId="3" fillId="2" borderId="4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0" fillId="0" borderId="3" xfId="1" applyNumberFormat="1" applyFont="1" applyBorder="1"/>
    <xf numFmtId="164" fontId="1" fillId="0" borderId="3" xfId="1" applyNumberFormat="1" applyFont="1" applyBorder="1"/>
    <xf numFmtId="164" fontId="0" fillId="0" borderId="3" xfId="1" applyNumberFormat="1" applyFont="1" applyFill="1" applyBorder="1"/>
    <xf numFmtId="164" fontId="3" fillId="2" borderId="4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 applyProtection="1">
      <alignment horizontal="right" wrapText="1"/>
    </xf>
    <xf numFmtId="164" fontId="0" fillId="0" borderId="3" xfId="0" applyNumberFormat="1" applyBorder="1"/>
    <xf numFmtId="164" fontId="1" fillId="0" borderId="3" xfId="0" applyNumberFormat="1" applyFont="1" applyBorder="1"/>
    <xf numFmtId="164" fontId="0" fillId="0" borderId="3" xfId="0" applyNumberFormat="1" applyFill="1" applyBorder="1"/>
    <xf numFmtId="0" fontId="1" fillId="0" borderId="0" xfId="0" applyFont="1"/>
    <xf numFmtId="165" fontId="6" fillId="2" borderId="4" xfId="0" applyNumberFormat="1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6" fontId="3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164" fontId="3" fillId="0" borderId="3" xfId="1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" fillId="2" borderId="2" xfId="0" applyNumberFormat="1" applyFont="1" applyFill="1" applyBorder="1" applyAlignment="1" applyProtection="1">
      <alignment horizontal="left" vertical="top" wrapText="1"/>
    </xf>
    <xf numFmtId="0" fontId="3" fillId="2" borderId="4" xfId="0" applyNumberFormat="1" applyFont="1" applyFill="1" applyBorder="1" applyAlignment="1" applyProtection="1">
      <alignment horizontal="left" vertical="top" wrapTex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0" fillId="0" borderId="0" xfId="0" applyAlignment="1">
      <alignment horizont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opLeftCell="A4" workbookViewId="0">
      <selection activeCell="J33" sqref="J33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19" t="s">
        <v>127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8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x14ac:dyDescent="0.25">
      <c r="A3" s="119" t="s">
        <v>18</v>
      </c>
      <c r="B3" s="119"/>
      <c r="C3" s="119"/>
      <c r="D3" s="119"/>
      <c r="E3" s="119"/>
      <c r="F3" s="119"/>
      <c r="G3" s="119"/>
      <c r="H3" s="119"/>
      <c r="I3" s="132"/>
      <c r="J3" s="132"/>
    </row>
    <row r="4" spans="1:10" ht="18" x14ac:dyDescent="0.25">
      <c r="A4" s="24"/>
      <c r="B4" s="24"/>
      <c r="C4" s="24"/>
      <c r="D4" s="24"/>
      <c r="E4" s="24"/>
      <c r="F4" s="24"/>
      <c r="G4" s="24"/>
      <c r="H4" s="24"/>
      <c r="I4" s="5"/>
      <c r="J4" s="5"/>
    </row>
    <row r="5" spans="1:10" ht="15.75" x14ac:dyDescent="0.25">
      <c r="A5" s="119" t="s">
        <v>24</v>
      </c>
      <c r="B5" s="120"/>
      <c r="C5" s="120"/>
      <c r="D5" s="120"/>
      <c r="E5" s="120"/>
      <c r="F5" s="120"/>
      <c r="G5" s="120"/>
      <c r="H5" s="120"/>
      <c r="I5" s="120"/>
      <c r="J5" s="120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7" t="s">
        <v>38</v>
      </c>
    </row>
    <row r="7" spans="1:10" ht="25.5" x14ac:dyDescent="0.25">
      <c r="A7" s="30"/>
      <c r="B7" s="31"/>
      <c r="C7" s="31"/>
      <c r="D7" s="32"/>
      <c r="E7" s="33"/>
      <c r="F7" s="3" t="s">
        <v>128</v>
      </c>
      <c r="G7" s="3" t="s">
        <v>121</v>
      </c>
      <c r="H7" s="3" t="s">
        <v>129</v>
      </c>
      <c r="I7" s="3" t="s">
        <v>130</v>
      </c>
      <c r="J7" s="3" t="s">
        <v>131</v>
      </c>
    </row>
    <row r="8" spans="1:10" x14ac:dyDescent="0.25">
      <c r="A8" s="124" t="s">
        <v>0</v>
      </c>
      <c r="B8" s="118"/>
      <c r="C8" s="118"/>
      <c r="D8" s="118"/>
      <c r="E8" s="133"/>
      <c r="F8" s="34">
        <f>F9+F10</f>
        <v>1404668</v>
      </c>
      <c r="G8" s="34">
        <f t="shared" ref="G8:J8" si="0">G9+G10</f>
        <v>1542480.91</v>
      </c>
      <c r="H8" s="34">
        <f t="shared" ref="H8" si="1">H9+H10</f>
        <v>1542480.91</v>
      </c>
      <c r="I8" s="34">
        <f t="shared" si="0"/>
        <v>1542481</v>
      </c>
      <c r="J8" s="34">
        <f t="shared" si="0"/>
        <v>1542481</v>
      </c>
    </row>
    <row r="9" spans="1:10" x14ac:dyDescent="0.25">
      <c r="A9" s="134" t="s">
        <v>40</v>
      </c>
      <c r="B9" s="135"/>
      <c r="C9" s="135"/>
      <c r="D9" s="135"/>
      <c r="E9" s="131"/>
      <c r="F9" s="35">
        <v>1404668</v>
      </c>
      <c r="G9" s="35">
        <v>1542480.91</v>
      </c>
      <c r="H9" s="35">
        <v>1542480.91</v>
      </c>
      <c r="I9" s="35">
        <v>1542481</v>
      </c>
      <c r="J9" s="35">
        <v>1542481</v>
      </c>
    </row>
    <row r="10" spans="1:10" x14ac:dyDescent="0.25">
      <c r="A10" s="136" t="s">
        <v>41</v>
      </c>
      <c r="B10" s="131"/>
      <c r="C10" s="131"/>
      <c r="D10" s="131"/>
      <c r="E10" s="131"/>
      <c r="F10" s="35"/>
      <c r="G10" s="35"/>
      <c r="H10" s="35"/>
      <c r="I10" s="35"/>
      <c r="J10" s="35"/>
    </row>
    <row r="11" spans="1:10" x14ac:dyDescent="0.25">
      <c r="A11" s="38" t="s">
        <v>1</v>
      </c>
      <c r="B11" s="46"/>
      <c r="C11" s="46"/>
      <c r="D11" s="46"/>
      <c r="E11" s="46"/>
      <c r="F11" s="34">
        <f>F12+F13</f>
        <v>1404668.13</v>
      </c>
      <c r="G11" s="34">
        <f t="shared" ref="G11:J11" si="2">G12+G13</f>
        <v>1542481</v>
      </c>
      <c r="H11" s="34">
        <f t="shared" ref="H11" si="3">H12+H13</f>
        <v>1542481</v>
      </c>
      <c r="I11" s="34">
        <v>1542481</v>
      </c>
      <c r="J11" s="34">
        <f t="shared" si="2"/>
        <v>1542481</v>
      </c>
    </row>
    <row r="12" spans="1:10" x14ac:dyDescent="0.25">
      <c r="A12" s="137" t="s">
        <v>42</v>
      </c>
      <c r="B12" s="135"/>
      <c r="C12" s="135"/>
      <c r="D12" s="135"/>
      <c r="E12" s="135"/>
      <c r="F12" s="35">
        <v>1404668.13</v>
      </c>
      <c r="G12" s="35">
        <v>1542481</v>
      </c>
      <c r="H12" s="35">
        <v>1542481</v>
      </c>
      <c r="I12" s="35">
        <v>1542481</v>
      </c>
      <c r="J12" s="47">
        <v>1542481</v>
      </c>
    </row>
    <row r="13" spans="1:10" x14ac:dyDescent="0.25">
      <c r="A13" s="130" t="s">
        <v>43</v>
      </c>
      <c r="B13" s="131"/>
      <c r="C13" s="131"/>
      <c r="D13" s="131"/>
      <c r="E13" s="131"/>
      <c r="F13" s="48"/>
      <c r="G13" s="48">
        <v>0</v>
      </c>
      <c r="H13" s="48">
        <v>0</v>
      </c>
      <c r="I13" s="48">
        <v>0</v>
      </c>
      <c r="J13" s="47">
        <v>0</v>
      </c>
    </row>
    <row r="14" spans="1:10" x14ac:dyDescent="0.25">
      <c r="A14" s="117" t="s">
        <v>62</v>
      </c>
      <c r="B14" s="118"/>
      <c r="C14" s="118"/>
      <c r="D14" s="118"/>
      <c r="E14" s="118"/>
      <c r="F14" s="34">
        <f>F8-F11</f>
        <v>-0.12999999988824129</v>
      </c>
      <c r="G14" s="34">
        <f t="shared" ref="G14:J14" si="4">G8-G11</f>
        <v>-9.0000000083819032E-2</v>
      </c>
      <c r="H14" s="34">
        <f t="shared" si="4"/>
        <v>-9.0000000083819032E-2</v>
      </c>
      <c r="I14" s="34">
        <f t="shared" si="4"/>
        <v>0</v>
      </c>
      <c r="J14" s="34">
        <f t="shared" si="4"/>
        <v>0</v>
      </c>
    </row>
    <row r="15" spans="1:10" ht="18" x14ac:dyDescent="0.25">
      <c r="A15" s="24"/>
      <c r="B15" s="22"/>
      <c r="C15" s="22"/>
      <c r="D15" s="22"/>
      <c r="E15" s="22"/>
      <c r="F15" s="22"/>
      <c r="G15" s="22"/>
      <c r="H15" s="23"/>
      <c r="I15" s="23"/>
      <c r="J15" s="23"/>
    </row>
    <row r="16" spans="1:10" ht="15.75" x14ac:dyDescent="0.25">
      <c r="A16" s="119" t="s">
        <v>25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spans="1:10" ht="18" x14ac:dyDescent="0.25">
      <c r="A17" s="2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25.5" x14ac:dyDescent="0.25">
      <c r="A18" s="30"/>
      <c r="B18" s="31"/>
      <c r="C18" s="31"/>
      <c r="D18" s="32"/>
      <c r="E18" s="33"/>
      <c r="F18" s="3" t="s">
        <v>128</v>
      </c>
      <c r="G18" s="3" t="s">
        <v>121</v>
      </c>
      <c r="H18" s="3" t="s">
        <v>129</v>
      </c>
      <c r="I18" s="3" t="s">
        <v>130</v>
      </c>
      <c r="J18" s="3" t="s">
        <v>131</v>
      </c>
    </row>
    <row r="19" spans="1:10" x14ac:dyDescent="0.25">
      <c r="A19" s="130" t="s">
        <v>44</v>
      </c>
      <c r="B19" s="131"/>
      <c r="C19" s="131"/>
      <c r="D19" s="131"/>
      <c r="E19" s="131"/>
      <c r="F19" s="48"/>
      <c r="G19" s="48"/>
      <c r="H19" s="48"/>
      <c r="I19" s="48"/>
      <c r="J19" s="47"/>
    </row>
    <row r="20" spans="1:10" x14ac:dyDescent="0.25">
      <c r="A20" s="130" t="s">
        <v>45</v>
      </c>
      <c r="B20" s="131"/>
      <c r="C20" s="131"/>
      <c r="D20" s="131"/>
      <c r="E20" s="131"/>
      <c r="F20" s="48"/>
      <c r="G20" s="48"/>
      <c r="H20" s="48"/>
      <c r="I20" s="48"/>
      <c r="J20" s="47"/>
    </row>
    <row r="21" spans="1:10" x14ac:dyDescent="0.25">
      <c r="A21" s="117" t="s">
        <v>2</v>
      </c>
      <c r="B21" s="118"/>
      <c r="C21" s="118"/>
      <c r="D21" s="118"/>
      <c r="E21" s="118"/>
      <c r="F21" s="34">
        <f>F19-F20</f>
        <v>0</v>
      </c>
      <c r="G21" s="34">
        <f t="shared" ref="G21:J21" si="5">G19-G20</f>
        <v>0</v>
      </c>
      <c r="H21" s="34">
        <f t="shared" si="5"/>
        <v>0</v>
      </c>
      <c r="I21" s="34">
        <f t="shared" si="5"/>
        <v>0</v>
      </c>
      <c r="J21" s="34">
        <f t="shared" si="5"/>
        <v>0</v>
      </c>
    </row>
    <row r="22" spans="1:10" x14ac:dyDescent="0.25">
      <c r="A22" s="117" t="s">
        <v>63</v>
      </c>
      <c r="B22" s="118"/>
      <c r="C22" s="118"/>
      <c r="D22" s="118"/>
      <c r="E22" s="118"/>
      <c r="F22" s="34">
        <f>F14+F21</f>
        <v>-0.12999999988824129</v>
      </c>
      <c r="G22" s="34">
        <f t="shared" ref="G22:J22" si="6">G14+G21</f>
        <v>-9.0000000083819032E-2</v>
      </c>
      <c r="H22" s="34">
        <f t="shared" si="6"/>
        <v>-9.0000000083819032E-2</v>
      </c>
      <c r="I22" s="34">
        <f t="shared" si="6"/>
        <v>0</v>
      </c>
      <c r="J22" s="34">
        <f t="shared" si="6"/>
        <v>0</v>
      </c>
    </row>
    <row r="23" spans="1:10" ht="18" x14ac:dyDescent="0.25">
      <c r="A23" s="21"/>
      <c r="B23" s="22"/>
      <c r="C23" s="22"/>
      <c r="D23" s="22"/>
      <c r="E23" s="22"/>
      <c r="F23" s="22"/>
      <c r="G23" s="22"/>
      <c r="H23" s="23"/>
      <c r="I23" s="23"/>
      <c r="J23" s="23"/>
    </row>
    <row r="24" spans="1:10" ht="15.75" x14ac:dyDescent="0.25">
      <c r="A24" s="119" t="s">
        <v>64</v>
      </c>
      <c r="B24" s="120"/>
      <c r="C24" s="120"/>
      <c r="D24" s="120"/>
      <c r="E24" s="120"/>
      <c r="F24" s="120"/>
      <c r="G24" s="120"/>
      <c r="H24" s="120"/>
      <c r="I24" s="120"/>
      <c r="J24" s="120"/>
    </row>
    <row r="25" spans="1:10" ht="15.75" x14ac:dyDescent="0.25">
      <c r="A25" s="44"/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25.5" x14ac:dyDescent="0.25">
      <c r="A26" s="30"/>
      <c r="B26" s="31"/>
      <c r="C26" s="31"/>
      <c r="D26" s="32"/>
      <c r="E26" s="33"/>
      <c r="F26" s="3" t="s">
        <v>128</v>
      </c>
      <c r="G26" s="3" t="s">
        <v>121</v>
      </c>
      <c r="H26" s="3" t="s">
        <v>129</v>
      </c>
      <c r="I26" s="3" t="s">
        <v>130</v>
      </c>
      <c r="J26" s="3" t="s">
        <v>131</v>
      </c>
    </row>
    <row r="27" spans="1:10" ht="15" customHeight="1" x14ac:dyDescent="0.25">
      <c r="A27" s="121" t="s">
        <v>65</v>
      </c>
      <c r="B27" s="122"/>
      <c r="C27" s="122"/>
      <c r="D27" s="122"/>
      <c r="E27" s="123"/>
      <c r="F27" s="49">
        <v>0</v>
      </c>
      <c r="G27" s="49">
        <v>0</v>
      </c>
      <c r="H27" s="49">
        <v>0</v>
      </c>
      <c r="I27" s="49">
        <v>0</v>
      </c>
      <c r="J27" s="50">
        <v>0</v>
      </c>
    </row>
    <row r="28" spans="1:10" ht="15" customHeight="1" x14ac:dyDescent="0.25">
      <c r="A28" s="117" t="s">
        <v>66</v>
      </c>
      <c r="B28" s="118"/>
      <c r="C28" s="118"/>
      <c r="D28" s="118"/>
      <c r="E28" s="118"/>
      <c r="F28" s="51">
        <f>F22+F27</f>
        <v>-0.12999999988824129</v>
      </c>
      <c r="G28" s="51">
        <f t="shared" ref="G28:J28" si="7">G22+G27</f>
        <v>-9.0000000083819032E-2</v>
      </c>
      <c r="H28" s="51">
        <f t="shared" si="7"/>
        <v>-9.0000000083819032E-2</v>
      </c>
      <c r="I28" s="51">
        <f t="shared" si="7"/>
        <v>0</v>
      </c>
      <c r="J28" s="52">
        <f t="shared" si="7"/>
        <v>0</v>
      </c>
    </row>
    <row r="29" spans="1:10" ht="45" customHeight="1" x14ac:dyDescent="0.25">
      <c r="A29" s="124" t="s">
        <v>67</v>
      </c>
      <c r="B29" s="125"/>
      <c r="C29" s="125"/>
      <c r="D29" s="125"/>
      <c r="E29" s="126"/>
      <c r="F29" s="51">
        <f>F14+F21+F27-F28</f>
        <v>0</v>
      </c>
      <c r="G29" s="51">
        <f t="shared" ref="G29:J29" si="8">G14+G21+G27-G28</f>
        <v>0</v>
      </c>
      <c r="H29" s="51">
        <f t="shared" si="8"/>
        <v>0</v>
      </c>
      <c r="I29" s="51">
        <f t="shared" si="8"/>
        <v>0</v>
      </c>
      <c r="J29" s="52">
        <f t="shared" si="8"/>
        <v>0</v>
      </c>
    </row>
    <row r="30" spans="1:10" ht="15.75" x14ac:dyDescent="0.25">
      <c r="A30" s="53"/>
      <c r="B30" s="54"/>
      <c r="C30" s="54"/>
      <c r="D30" s="54"/>
      <c r="E30" s="54"/>
      <c r="F30" s="54"/>
      <c r="G30" s="54"/>
      <c r="H30" s="54"/>
      <c r="I30" s="54"/>
      <c r="J30" s="54"/>
    </row>
    <row r="31" spans="1:10" ht="15.75" x14ac:dyDescent="0.25">
      <c r="A31" s="127" t="s">
        <v>61</v>
      </c>
      <c r="B31" s="127"/>
      <c r="C31" s="127"/>
      <c r="D31" s="127"/>
      <c r="E31" s="127"/>
      <c r="F31" s="127"/>
      <c r="G31" s="127"/>
      <c r="H31" s="127"/>
      <c r="I31" s="127"/>
      <c r="J31" s="127"/>
    </row>
    <row r="32" spans="1:10" ht="18" x14ac:dyDescent="0.25">
      <c r="A32" s="55"/>
      <c r="B32" s="56"/>
      <c r="C32" s="56"/>
      <c r="D32" s="56"/>
      <c r="E32" s="56"/>
      <c r="F32" s="56"/>
      <c r="G32" s="56"/>
      <c r="H32" s="57"/>
      <c r="I32" s="57"/>
      <c r="J32" s="57"/>
    </row>
    <row r="33" spans="1:10" ht="25.5" x14ac:dyDescent="0.25">
      <c r="A33" s="58"/>
      <c r="B33" s="59"/>
      <c r="C33" s="59"/>
      <c r="D33" s="60"/>
      <c r="E33" s="61"/>
      <c r="F33" s="62" t="s">
        <v>128</v>
      </c>
      <c r="G33" s="62" t="s">
        <v>121</v>
      </c>
      <c r="H33" s="62" t="s">
        <v>129</v>
      </c>
      <c r="I33" s="62" t="s">
        <v>130</v>
      </c>
      <c r="J33" s="62" t="s">
        <v>131</v>
      </c>
    </row>
    <row r="34" spans="1:10" x14ac:dyDescent="0.25">
      <c r="A34" s="121" t="s">
        <v>65</v>
      </c>
      <c r="B34" s="122"/>
      <c r="C34" s="122"/>
      <c r="D34" s="122"/>
      <c r="E34" s="123"/>
      <c r="F34" s="49">
        <v>0</v>
      </c>
      <c r="G34" s="49">
        <f>F37</f>
        <v>0</v>
      </c>
      <c r="H34" s="49">
        <f>G37</f>
        <v>0</v>
      </c>
      <c r="I34" s="49">
        <f>H37</f>
        <v>0</v>
      </c>
      <c r="J34" s="50">
        <f>I37</f>
        <v>0</v>
      </c>
    </row>
    <row r="35" spans="1:10" ht="28.5" customHeight="1" x14ac:dyDescent="0.25">
      <c r="A35" s="121" t="s">
        <v>68</v>
      </c>
      <c r="B35" s="122"/>
      <c r="C35" s="122"/>
      <c r="D35" s="122"/>
      <c r="E35" s="123"/>
      <c r="F35" s="49">
        <v>0</v>
      </c>
      <c r="G35" s="49">
        <v>0</v>
      </c>
      <c r="H35" s="49">
        <v>0</v>
      </c>
      <c r="I35" s="49">
        <v>0</v>
      </c>
      <c r="J35" s="50">
        <v>0</v>
      </c>
    </row>
    <row r="36" spans="1:10" x14ac:dyDescent="0.25">
      <c r="A36" s="121" t="s">
        <v>69</v>
      </c>
      <c r="B36" s="128"/>
      <c r="C36" s="128"/>
      <c r="D36" s="128"/>
      <c r="E36" s="129"/>
      <c r="F36" s="49">
        <v>0</v>
      </c>
      <c r="G36" s="49">
        <v>0</v>
      </c>
      <c r="H36" s="49">
        <v>0</v>
      </c>
      <c r="I36" s="49">
        <v>0</v>
      </c>
      <c r="J36" s="50">
        <v>0</v>
      </c>
    </row>
    <row r="37" spans="1:10" ht="15" customHeight="1" x14ac:dyDescent="0.25">
      <c r="A37" s="117" t="s">
        <v>66</v>
      </c>
      <c r="B37" s="118"/>
      <c r="C37" s="118"/>
      <c r="D37" s="118"/>
      <c r="E37" s="118"/>
      <c r="F37" s="36">
        <f>F34-F35+F36</f>
        <v>0</v>
      </c>
      <c r="G37" s="36">
        <f t="shared" ref="G37:J37" si="9">G34-G35+G36</f>
        <v>0</v>
      </c>
      <c r="H37" s="36">
        <f t="shared" si="9"/>
        <v>0</v>
      </c>
      <c r="I37" s="36">
        <f t="shared" si="9"/>
        <v>0</v>
      </c>
      <c r="J37" s="63">
        <f t="shared" si="9"/>
        <v>0</v>
      </c>
    </row>
    <row r="38" spans="1:10" ht="17.25" customHeight="1" x14ac:dyDescent="0.25"/>
    <row r="39" spans="1:10" x14ac:dyDescent="0.25">
      <c r="A39" s="115" t="s">
        <v>39</v>
      </c>
      <c r="B39" s="116"/>
      <c r="C39" s="116"/>
      <c r="D39" s="116"/>
      <c r="E39" s="116"/>
      <c r="F39" s="116"/>
      <c r="G39" s="116"/>
      <c r="H39" s="116"/>
      <c r="I39" s="116"/>
      <c r="J39" s="116"/>
    </row>
    <row r="40" spans="1:10" ht="9" customHeight="1" x14ac:dyDescent="0.25"/>
  </sheetData>
  <mergeCells count="24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workbookViewId="0">
      <selection activeCell="K14" sqref="K1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19" t="s">
        <v>127</v>
      </c>
      <c r="B1" s="119"/>
      <c r="C1" s="119"/>
      <c r="D1" s="119"/>
      <c r="E1" s="119"/>
      <c r="F1" s="119"/>
      <c r="G1" s="119"/>
      <c r="H1" s="119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19" t="s">
        <v>18</v>
      </c>
      <c r="B3" s="119"/>
      <c r="C3" s="119"/>
      <c r="D3" s="119"/>
      <c r="E3" s="119"/>
      <c r="F3" s="119"/>
      <c r="G3" s="119"/>
      <c r="H3" s="119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19" t="s">
        <v>4</v>
      </c>
      <c r="B5" s="119"/>
      <c r="C5" s="119"/>
      <c r="D5" s="119"/>
      <c r="E5" s="119"/>
      <c r="F5" s="119"/>
      <c r="G5" s="119"/>
      <c r="H5" s="119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119" t="s">
        <v>46</v>
      </c>
      <c r="B7" s="119"/>
      <c r="C7" s="119"/>
      <c r="D7" s="119"/>
      <c r="E7" s="119"/>
      <c r="F7" s="119"/>
      <c r="G7" s="119"/>
      <c r="H7" s="119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20" t="s">
        <v>5</v>
      </c>
      <c r="B9" s="19" t="s">
        <v>6</v>
      </c>
      <c r="C9" s="19" t="s">
        <v>3</v>
      </c>
      <c r="D9" s="19" t="s">
        <v>120</v>
      </c>
      <c r="E9" s="20" t="s">
        <v>121</v>
      </c>
      <c r="F9" s="20" t="s">
        <v>122</v>
      </c>
      <c r="G9" s="20" t="s">
        <v>125</v>
      </c>
      <c r="H9" s="20" t="s">
        <v>124</v>
      </c>
    </row>
    <row r="10" spans="1:8" x14ac:dyDescent="0.25">
      <c r="A10" s="40"/>
      <c r="B10" s="41"/>
      <c r="C10" s="39" t="s">
        <v>0</v>
      </c>
      <c r="D10" s="109">
        <v>1389699.17</v>
      </c>
      <c r="E10" s="109">
        <v>1451151.16</v>
      </c>
      <c r="F10" s="109">
        <v>1451151.16</v>
      </c>
      <c r="G10" s="109">
        <v>1451151.16</v>
      </c>
      <c r="H10" s="109">
        <v>1451151.16</v>
      </c>
    </row>
    <row r="11" spans="1:8" ht="15.75" customHeight="1" x14ac:dyDescent="0.25">
      <c r="A11" s="11">
        <v>6</v>
      </c>
      <c r="B11" s="11"/>
      <c r="C11" s="11" t="s">
        <v>7</v>
      </c>
      <c r="D11" s="109">
        <v>1389699.17</v>
      </c>
      <c r="E11" s="109">
        <v>1451151.16</v>
      </c>
      <c r="F11" s="109">
        <v>1451151.16</v>
      </c>
      <c r="G11" s="109">
        <v>1451151.16</v>
      </c>
      <c r="H11" s="109">
        <v>1451151.16</v>
      </c>
    </row>
    <row r="12" spans="1:8" ht="38.25" x14ac:dyDescent="0.25">
      <c r="A12" s="11"/>
      <c r="B12" s="16">
        <v>63</v>
      </c>
      <c r="C12" s="16" t="s">
        <v>28</v>
      </c>
      <c r="D12" s="110">
        <v>1385784.67</v>
      </c>
      <c r="E12" s="110">
        <v>1451151.16</v>
      </c>
      <c r="F12" s="110">
        <v>1451151.16</v>
      </c>
      <c r="G12" s="110">
        <v>1451151.16</v>
      </c>
      <c r="H12" s="110">
        <v>1451151.16</v>
      </c>
    </row>
    <row r="13" spans="1:8" ht="51" x14ac:dyDescent="0.25">
      <c r="A13" s="11"/>
      <c r="B13" s="16">
        <v>65</v>
      </c>
      <c r="C13" s="16" t="s">
        <v>70</v>
      </c>
      <c r="D13" s="110">
        <v>1440.13</v>
      </c>
      <c r="E13" s="110">
        <v>21454.14</v>
      </c>
      <c r="F13" s="110">
        <v>21454.14</v>
      </c>
      <c r="G13" s="110">
        <v>21454.14</v>
      </c>
      <c r="H13" s="110">
        <v>21454.14</v>
      </c>
    </row>
    <row r="14" spans="1:8" ht="51" x14ac:dyDescent="0.25">
      <c r="A14" s="12"/>
      <c r="B14" s="27">
        <v>66</v>
      </c>
      <c r="C14" s="18" t="s">
        <v>71</v>
      </c>
      <c r="D14" s="110">
        <v>2474.37</v>
      </c>
      <c r="E14" s="110">
        <v>8159.51</v>
      </c>
      <c r="F14" s="110">
        <v>8159.51</v>
      </c>
      <c r="G14" s="110">
        <v>8159.51</v>
      </c>
      <c r="H14" s="110">
        <v>8159.51</v>
      </c>
    </row>
    <row r="15" spans="1:8" ht="38.25" x14ac:dyDescent="0.25">
      <c r="A15" s="12"/>
      <c r="B15" s="12">
        <v>67</v>
      </c>
      <c r="C15" s="16" t="s">
        <v>30</v>
      </c>
      <c r="D15" s="110"/>
      <c r="E15" s="110"/>
      <c r="F15" s="110"/>
      <c r="G15" s="110"/>
      <c r="H15" s="110"/>
    </row>
    <row r="16" spans="1:8" ht="25.5" x14ac:dyDescent="0.25">
      <c r="A16" s="14">
        <v>7</v>
      </c>
      <c r="B16" s="15"/>
      <c r="C16" s="25" t="s">
        <v>8</v>
      </c>
      <c r="D16" s="109">
        <v>0</v>
      </c>
      <c r="E16" s="109">
        <f>E17</f>
        <v>0</v>
      </c>
      <c r="F16" s="109">
        <f>F17</f>
        <v>0</v>
      </c>
      <c r="G16" s="109">
        <f>G17</f>
        <v>0</v>
      </c>
      <c r="H16" s="109">
        <f>H17</f>
        <v>0</v>
      </c>
    </row>
    <row r="17" spans="1:8" ht="38.25" x14ac:dyDescent="0.25">
      <c r="A17" s="16"/>
      <c r="B17" s="16">
        <v>72</v>
      </c>
      <c r="C17" s="26" t="s">
        <v>27</v>
      </c>
      <c r="D17" s="110">
        <v>0</v>
      </c>
      <c r="E17" s="110"/>
      <c r="F17" s="110"/>
      <c r="G17" s="110"/>
      <c r="H17" s="110"/>
    </row>
    <row r="20" spans="1:8" ht="15.75" x14ac:dyDescent="0.25">
      <c r="A20" s="119" t="s">
        <v>47</v>
      </c>
      <c r="B20" s="138"/>
      <c r="C20" s="138"/>
      <c r="D20" s="138"/>
      <c r="E20" s="138"/>
      <c r="F20" s="138"/>
      <c r="G20" s="138"/>
      <c r="H20" s="138"/>
    </row>
    <row r="21" spans="1:8" ht="18" x14ac:dyDescent="0.25">
      <c r="A21" s="4"/>
      <c r="B21" s="4"/>
      <c r="C21" s="4"/>
      <c r="D21" s="4"/>
      <c r="E21" s="4"/>
      <c r="F21" s="4"/>
      <c r="G21" s="5"/>
      <c r="H21" s="5"/>
    </row>
    <row r="22" spans="1:8" ht="25.5" x14ac:dyDescent="0.25">
      <c r="A22" s="20" t="s">
        <v>5</v>
      </c>
      <c r="B22" s="19" t="s">
        <v>6</v>
      </c>
      <c r="C22" s="19" t="s">
        <v>9</v>
      </c>
      <c r="D22" s="19" t="s">
        <v>120</v>
      </c>
      <c r="E22" s="20" t="s">
        <v>121</v>
      </c>
      <c r="F22" s="20" t="s">
        <v>122</v>
      </c>
      <c r="G22" s="20" t="s">
        <v>125</v>
      </c>
      <c r="H22" s="20" t="s">
        <v>124</v>
      </c>
    </row>
    <row r="23" spans="1:8" x14ac:dyDescent="0.25">
      <c r="A23" s="40"/>
      <c r="B23" s="41"/>
      <c r="C23" s="39" t="s">
        <v>1</v>
      </c>
      <c r="D23" s="109">
        <v>1332856.52</v>
      </c>
      <c r="E23" s="109">
        <v>1451151.16</v>
      </c>
      <c r="F23" s="109">
        <v>1451151.16</v>
      </c>
      <c r="G23" s="109">
        <v>1451151.16</v>
      </c>
      <c r="H23" s="109">
        <v>1451151.16</v>
      </c>
    </row>
    <row r="24" spans="1:8" ht="15.75" customHeight="1" x14ac:dyDescent="0.25">
      <c r="A24" s="11">
        <v>3</v>
      </c>
      <c r="B24" s="11"/>
      <c r="C24" s="11" t="s">
        <v>10</v>
      </c>
      <c r="D24" s="109">
        <v>1332856.52</v>
      </c>
      <c r="E24" s="109">
        <v>1451151.16</v>
      </c>
      <c r="F24" s="109">
        <v>1451151.16</v>
      </c>
      <c r="G24" s="109">
        <v>1451151.16</v>
      </c>
      <c r="H24" s="109">
        <v>1451151.16</v>
      </c>
    </row>
    <row r="25" spans="1:8" ht="15.75" customHeight="1" x14ac:dyDescent="0.25">
      <c r="A25" s="11"/>
      <c r="B25" s="16">
        <v>31</v>
      </c>
      <c r="C25" s="16" t="s">
        <v>11</v>
      </c>
      <c r="D25" s="110">
        <v>1275696.6299999999</v>
      </c>
      <c r="E25" s="110">
        <v>1327158.46</v>
      </c>
      <c r="F25" s="110">
        <v>1327158.46</v>
      </c>
      <c r="G25" s="110">
        <v>1327158.46</v>
      </c>
      <c r="H25" s="110">
        <v>1327158.46</v>
      </c>
    </row>
    <row r="26" spans="1:8" x14ac:dyDescent="0.25">
      <c r="A26" s="12"/>
      <c r="B26" s="12">
        <v>32</v>
      </c>
      <c r="C26" s="12" t="s">
        <v>21</v>
      </c>
      <c r="D26" s="110">
        <v>43331.95</v>
      </c>
      <c r="E26" s="110">
        <v>95577.01</v>
      </c>
      <c r="F26" s="110">
        <v>95577.01</v>
      </c>
      <c r="G26" s="110">
        <v>95577.01</v>
      </c>
      <c r="H26" s="110">
        <v>95577.01</v>
      </c>
    </row>
    <row r="27" spans="1:8" x14ac:dyDescent="0.25">
      <c r="A27" s="12"/>
      <c r="B27" s="12">
        <v>34</v>
      </c>
      <c r="C27" s="12" t="s">
        <v>72</v>
      </c>
      <c r="D27" s="110">
        <v>0</v>
      </c>
      <c r="E27" s="110"/>
      <c r="F27" s="110"/>
      <c r="G27" s="110"/>
      <c r="H27" s="110"/>
    </row>
    <row r="28" spans="1:8" ht="38.25" x14ac:dyDescent="0.25">
      <c r="A28" s="12"/>
      <c r="B28" s="27">
        <v>37</v>
      </c>
      <c r="C28" s="64" t="s">
        <v>73</v>
      </c>
      <c r="D28" s="110">
        <v>0</v>
      </c>
      <c r="E28" s="110">
        <v>6652.47</v>
      </c>
      <c r="F28" s="110">
        <v>6652.47</v>
      </c>
      <c r="G28" s="110">
        <v>6652.47</v>
      </c>
      <c r="H28" s="110">
        <v>6652.47</v>
      </c>
    </row>
    <row r="29" spans="1:8" ht="25.5" x14ac:dyDescent="0.25">
      <c r="A29" s="14">
        <v>4</v>
      </c>
      <c r="B29" s="15"/>
      <c r="C29" s="25" t="s">
        <v>12</v>
      </c>
      <c r="D29" s="109">
        <f>D30</f>
        <v>13827.94</v>
      </c>
      <c r="E29" s="109">
        <f>E30</f>
        <v>21763.22</v>
      </c>
      <c r="F29" s="109">
        <f t="shared" ref="F29:H29" si="0">F30</f>
        <v>21763.22</v>
      </c>
      <c r="G29" s="109">
        <f t="shared" si="0"/>
        <v>21763.22</v>
      </c>
      <c r="H29" s="109">
        <f t="shared" si="0"/>
        <v>21763.22</v>
      </c>
    </row>
    <row r="30" spans="1:8" ht="38.25" x14ac:dyDescent="0.25">
      <c r="A30" s="16"/>
      <c r="B30" s="16">
        <v>42</v>
      </c>
      <c r="C30" s="26" t="s">
        <v>31</v>
      </c>
      <c r="D30" s="110">
        <v>13827.94</v>
      </c>
      <c r="E30" s="110">
        <v>21763.22</v>
      </c>
      <c r="F30" s="110">
        <v>21763.22</v>
      </c>
      <c r="G30" s="110">
        <v>21763.22</v>
      </c>
      <c r="H30" s="110">
        <v>21763.22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workbookViewId="0">
      <selection activeCell="A24" sqref="A24:F24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9" t="s">
        <v>127</v>
      </c>
      <c r="B1" s="119"/>
      <c r="C1" s="119"/>
      <c r="D1" s="119"/>
      <c r="E1" s="119"/>
      <c r="F1" s="119"/>
    </row>
    <row r="2" spans="1:6" ht="18" customHeight="1" x14ac:dyDescent="0.25">
      <c r="A2" s="24"/>
      <c r="B2" s="24"/>
      <c r="C2" s="24"/>
      <c r="D2" s="24"/>
      <c r="E2" s="24"/>
      <c r="F2" s="24"/>
    </row>
    <row r="3" spans="1:6" ht="15.75" customHeight="1" x14ac:dyDescent="0.25">
      <c r="A3" s="119" t="s">
        <v>18</v>
      </c>
      <c r="B3" s="119"/>
      <c r="C3" s="119"/>
      <c r="D3" s="119"/>
      <c r="E3" s="119"/>
      <c r="F3" s="119"/>
    </row>
    <row r="4" spans="1:6" ht="18" x14ac:dyDescent="0.25">
      <c r="B4" s="24"/>
      <c r="C4" s="24"/>
      <c r="D4" s="24"/>
      <c r="E4" s="5"/>
      <c r="F4" s="5"/>
    </row>
    <row r="5" spans="1:6" ht="18" customHeight="1" x14ac:dyDescent="0.25">
      <c r="A5" s="119" t="s">
        <v>4</v>
      </c>
      <c r="B5" s="119"/>
      <c r="C5" s="119"/>
      <c r="D5" s="119"/>
      <c r="E5" s="119"/>
      <c r="F5" s="119"/>
    </row>
    <row r="6" spans="1:6" ht="18" x14ac:dyDescent="0.25">
      <c r="A6" s="24"/>
      <c r="B6" s="24"/>
      <c r="C6" s="24"/>
      <c r="D6" s="24"/>
      <c r="E6" s="5"/>
      <c r="F6" s="5"/>
    </row>
    <row r="7" spans="1:6" ht="15.75" customHeight="1" x14ac:dyDescent="0.25">
      <c r="A7" s="119" t="s">
        <v>48</v>
      </c>
      <c r="B7" s="119"/>
      <c r="C7" s="119"/>
      <c r="D7" s="119"/>
      <c r="E7" s="119"/>
      <c r="F7" s="119"/>
    </row>
    <row r="8" spans="1:6" ht="18" x14ac:dyDescent="0.25">
      <c r="A8" s="24"/>
      <c r="B8" s="24"/>
      <c r="C8" s="24"/>
      <c r="D8" s="24"/>
      <c r="E8" s="5"/>
      <c r="F8" s="5"/>
    </row>
    <row r="9" spans="1:6" ht="25.5" x14ac:dyDescent="0.25">
      <c r="A9" s="20" t="s">
        <v>50</v>
      </c>
      <c r="B9" s="19" t="s">
        <v>120</v>
      </c>
      <c r="C9" s="20" t="s">
        <v>121</v>
      </c>
      <c r="D9" s="20" t="s">
        <v>122</v>
      </c>
      <c r="E9" s="20" t="s">
        <v>125</v>
      </c>
      <c r="F9" s="20" t="s">
        <v>124</v>
      </c>
    </row>
    <row r="10" spans="1:6" x14ac:dyDescent="0.25">
      <c r="A10" s="42" t="s">
        <v>0</v>
      </c>
      <c r="B10" s="94">
        <v>1077528.3600000001</v>
      </c>
      <c r="C10" s="94">
        <f>C11+C13+C16+C18+C20+C22</f>
        <v>1542480.91</v>
      </c>
      <c r="D10" s="94">
        <f t="shared" ref="D10:F10" si="0">D11+D13+D16+D18+D20+D21</f>
        <v>1542480.91</v>
      </c>
      <c r="E10" s="94">
        <f t="shared" si="0"/>
        <v>1542480.91</v>
      </c>
      <c r="F10" s="94">
        <f t="shared" si="0"/>
        <v>1542480.91</v>
      </c>
    </row>
    <row r="11" spans="1:6" ht="25.5" x14ac:dyDescent="0.25">
      <c r="A11" s="25" t="s">
        <v>80</v>
      </c>
      <c r="B11" s="94">
        <v>68601.31</v>
      </c>
      <c r="C11" s="94">
        <f>C12</f>
        <v>61716.1</v>
      </c>
      <c r="D11" s="94">
        <f t="shared" ref="D11:F11" si="1">D12</f>
        <v>61716.1</v>
      </c>
      <c r="E11" s="94">
        <f t="shared" si="1"/>
        <v>61716.1</v>
      </c>
      <c r="F11" s="94">
        <f t="shared" si="1"/>
        <v>61716.1</v>
      </c>
    </row>
    <row r="12" spans="1:6" x14ac:dyDescent="0.25">
      <c r="A12" s="13" t="s">
        <v>52</v>
      </c>
      <c r="B12" s="114">
        <v>68601.31</v>
      </c>
      <c r="C12" s="114">
        <v>61716.1</v>
      </c>
      <c r="D12" s="114">
        <v>61716.1</v>
      </c>
      <c r="E12" s="114">
        <v>61716.1</v>
      </c>
      <c r="F12" s="114">
        <v>61716.1</v>
      </c>
    </row>
    <row r="13" spans="1:6" x14ac:dyDescent="0.25">
      <c r="A13" s="69" t="s">
        <v>76</v>
      </c>
      <c r="B13" s="94">
        <v>2080.3000000000002</v>
      </c>
      <c r="C13" s="94">
        <f>C14</f>
        <v>8159.51</v>
      </c>
      <c r="D13" s="94">
        <f t="shared" ref="D13:F13" si="2">D14</f>
        <v>8159.51</v>
      </c>
      <c r="E13" s="94">
        <f t="shared" si="2"/>
        <v>8159.51</v>
      </c>
      <c r="F13" s="94">
        <f t="shared" si="2"/>
        <v>8159.51</v>
      </c>
    </row>
    <row r="14" spans="1:6" ht="24.75" customHeight="1" x14ac:dyDescent="0.25">
      <c r="A14" s="70" t="s">
        <v>74</v>
      </c>
      <c r="B14" s="114">
        <v>2080.3000000000002</v>
      </c>
      <c r="C14" s="114">
        <v>8159.51</v>
      </c>
      <c r="D14" s="114">
        <v>8159.51</v>
      </c>
      <c r="E14" s="114">
        <v>8159.51</v>
      </c>
      <c r="F14" s="114">
        <v>8159.51</v>
      </c>
    </row>
    <row r="15" spans="1:6" hidden="1" x14ac:dyDescent="0.25">
      <c r="A15" s="12" t="s">
        <v>29</v>
      </c>
      <c r="B15" s="94"/>
      <c r="C15" s="94"/>
      <c r="D15" s="114">
        <v>8159.51</v>
      </c>
      <c r="E15" s="114">
        <v>8159.51</v>
      </c>
      <c r="F15" s="114">
        <v>8159.51</v>
      </c>
    </row>
    <row r="16" spans="1:6" ht="25.5" x14ac:dyDescent="0.25">
      <c r="A16" s="11" t="s">
        <v>77</v>
      </c>
      <c r="B16" s="94">
        <f>B17</f>
        <v>1130</v>
      </c>
      <c r="C16" s="94">
        <f>C17</f>
        <v>21454.14</v>
      </c>
      <c r="D16" s="114">
        <v>21454.14</v>
      </c>
      <c r="E16" s="114">
        <v>21454.14</v>
      </c>
      <c r="F16" s="114">
        <v>21454.14</v>
      </c>
    </row>
    <row r="17" spans="1:6" ht="25.5" x14ac:dyDescent="0.25">
      <c r="A17" s="18" t="s">
        <v>75</v>
      </c>
      <c r="B17" s="114">
        <v>1130</v>
      </c>
      <c r="C17" s="114">
        <v>21454.14</v>
      </c>
      <c r="D17" s="114">
        <v>21454.14</v>
      </c>
      <c r="E17" s="114">
        <v>21454.14</v>
      </c>
      <c r="F17" s="114">
        <v>21454.14</v>
      </c>
    </row>
    <row r="18" spans="1:6" x14ac:dyDescent="0.25">
      <c r="A18" s="42" t="s">
        <v>78</v>
      </c>
      <c r="B18" s="94">
        <v>985654.79</v>
      </c>
      <c r="C18" s="94">
        <f>C19</f>
        <v>1451151.16</v>
      </c>
      <c r="D18" s="94">
        <f t="shared" ref="D18:F18" si="3">D19</f>
        <v>1451151.16</v>
      </c>
      <c r="E18" s="94">
        <f t="shared" si="3"/>
        <v>1451151.16</v>
      </c>
      <c r="F18" s="94">
        <f t="shared" si="3"/>
        <v>1451151.16</v>
      </c>
    </row>
    <row r="19" spans="1:6" ht="25.5" x14ac:dyDescent="0.25">
      <c r="A19" s="18" t="s">
        <v>79</v>
      </c>
      <c r="B19" s="114">
        <v>1332856.52</v>
      </c>
      <c r="C19" s="114">
        <v>1451151.16</v>
      </c>
      <c r="D19" s="114">
        <v>1451151.16</v>
      </c>
      <c r="E19" s="114">
        <v>1451151.16</v>
      </c>
      <c r="F19" s="114">
        <v>1451151.16</v>
      </c>
    </row>
    <row r="20" spans="1:6" x14ac:dyDescent="0.25">
      <c r="A20" s="13" t="s">
        <v>81</v>
      </c>
      <c r="B20" s="94">
        <f>B21</f>
        <v>0</v>
      </c>
      <c r="C20" s="94">
        <f t="shared" ref="C20:F20" si="4">C21</f>
        <v>0</v>
      </c>
      <c r="D20" s="94">
        <f t="shared" si="4"/>
        <v>0</v>
      </c>
      <c r="E20" s="94">
        <f t="shared" si="4"/>
        <v>0</v>
      </c>
      <c r="F20" s="94">
        <f t="shared" si="4"/>
        <v>0</v>
      </c>
    </row>
    <row r="21" spans="1:6" s="72" customFormat="1" ht="38.25" x14ac:dyDescent="0.25">
      <c r="A21" s="73" t="s">
        <v>87</v>
      </c>
      <c r="B21" s="94">
        <v>0</v>
      </c>
      <c r="C21" s="94">
        <v>0</v>
      </c>
      <c r="D21" s="94">
        <v>0</v>
      </c>
      <c r="E21" s="94">
        <v>0</v>
      </c>
      <c r="F21" s="94">
        <v>0</v>
      </c>
    </row>
    <row r="22" spans="1:6" x14ac:dyDescent="0.25">
      <c r="A22" s="76" t="s">
        <v>86</v>
      </c>
      <c r="B22" s="94">
        <v>0</v>
      </c>
      <c r="C22" s="94">
        <v>0</v>
      </c>
      <c r="D22" s="94">
        <v>0</v>
      </c>
      <c r="E22" s="94">
        <v>0</v>
      </c>
      <c r="F22" s="94">
        <v>0</v>
      </c>
    </row>
    <row r="24" spans="1:6" ht="15.75" customHeight="1" x14ac:dyDescent="0.25">
      <c r="A24" s="119" t="s">
        <v>49</v>
      </c>
      <c r="B24" s="119"/>
      <c r="C24" s="119"/>
      <c r="D24" s="119"/>
      <c r="E24" s="119"/>
      <c r="F24" s="119"/>
    </row>
    <row r="25" spans="1:6" ht="18" x14ac:dyDescent="0.25">
      <c r="A25" s="24"/>
      <c r="B25" s="24"/>
      <c r="C25" s="24"/>
      <c r="D25" s="24"/>
      <c r="E25" s="5"/>
      <c r="F25" s="5"/>
    </row>
    <row r="26" spans="1:6" ht="25.5" x14ac:dyDescent="0.25">
      <c r="A26" s="20" t="s">
        <v>50</v>
      </c>
      <c r="B26" s="19" t="s">
        <v>120</v>
      </c>
      <c r="C26" s="20" t="s">
        <v>121</v>
      </c>
      <c r="D26" s="20" t="s">
        <v>122</v>
      </c>
      <c r="E26" s="20" t="s">
        <v>125</v>
      </c>
      <c r="F26" s="20" t="s">
        <v>124</v>
      </c>
    </row>
    <row r="27" spans="1:6" x14ac:dyDescent="0.25">
      <c r="A27" s="42" t="s">
        <v>1</v>
      </c>
      <c r="B27" s="94">
        <f>SUM(B28,B33,B36,B38,B44,B48)</f>
        <v>1404668.13</v>
      </c>
      <c r="C27" s="94">
        <f t="shared" ref="C27:F27" si="5">SUM(C28,C33,C36,C38,C44,C48)</f>
        <v>1542480.91</v>
      </c>
      <c r="D27" s="94">
        <f t="shared" si="5"/>
        <v>1542480.91</v>
      </c>
      <c r="E27" s="94">
        <f t="shared" si="5"/>
        <v>1542480.91</v>
      </c>
      <c r="F27" s="94">
        <f t="shared" si="5"/>
        <v>1542480.91</v>
      </c>
    </row>
    <row r="28" spans="1:6" ht="15.75" customHeight="1" x14ac:dyDescent="0.25">
      <c r="A28" s="25" t="s">
        <v>51</v>
      </c>
      <c r="B28" s="95">
        <f>SUM(B29:B32)</f>
        <v>68601.31</v>
      </c>
      <c r="C28" s="95">
        <f t="shared" ref="C28:F28" si="6">SUM(C29:C32)</f>
        <v>61716.1</v>
      </c>
      <c r="D28" s="95">
        <f t="shared" si="6"/>
        <v>61716.1</v>
      </c>
      <c r="E28" s="95">
        <f t="shared" si="6"/>
        <v>61716.1</v>
      </c>
      <c r="F28" s="95">
        <f t="shared" si="6"/>
        <v>61716.1</v>
      </c>
    </row>
    <row r="29" spans="1:6" x14ac:dyDescent="0.25">
      <c r="A29" s="13">
        <v>31</v>
      </c>
      <c r="B29" s="96"/>
      <c r="C29" s="97">
        <v>2000</v>
      </c>
      <c r="D29" s="97">
        <v>2000</v>
      </c>
      <c r="E29" s="97">
        <v>2000</v>
      </c>
      <c r="F29" s="97">
        <v>2000</v>
      </c>
    </row>
    <row r="30" spans="1:6" x14ac:dyDescent="0.25">
      <c r="A30" s="13">
        <v>32</v>
      </c>
      <c r="B30" s="96">
        <v>68601.31</v>
      </c>
      <c r="C30" s="97">
        <v>59583.38</v>
      </c>
      <c r="D30" s="97">
        <v>59583.38</v>
      </c>
      <c r="E30" s="97">
        <v>59583.38</v>
      </c>
      <c r="F30" s="97">
        <v>59583.38</v>
      </c>
    </row>
    <row r="31" spans="1:6" x14ac:dyDescent="0.25">
      <c r="A31" s="13">
        <v>34</v>
      </c>
      <c r="B31" s="96">
        <v>0</v>
      </c>
      <c r="C31" s="97">
        <v>132.72</v>
      </c>
      <c r="D31" s="97">
        <v>132.72</v>
      </c>
      <c r="E31" s="97">
        <v>132.72</v>
      </c>
      <c r="F31" s="97">
        <v>132.72</v>
      </c>
    </row>
    <row r="32" spans="1:6" x14ac:dyDescent="0.25">
      <c r="A32" s="12">
        <v>37</v>
      </c>
      <c r="B32" s="96"/>
      <c r="C32" s="97"/>
      <c r="D32" s="97"/>
      <c r="E32" s="97"/>
      <c r="F32" s="97"/>
    </row>
    <row r="33" spans="1:6" x14ac:dyDescent="0.25">
      <c r="A33" s="25" t="s">
        <v>82</v>
      </c>
      <c r="B33" s="95">
        <f>SUM(B34:B35)</f>
        <v>2080.3000000000002</v>
      </c>
      <c r="C33" s="95">
        <f t="shared" ref="C33" si="7">SUM(C34:C35)</f>
        <v>8159.51</v>
      </c>
      <c r="D33" s="95">
        <f t="shared" ref="D33:F33" si="8">SUM(D34:D35)</f>
        <v>8159.51</v>
      </c>
      <c r="E33" s="95">
        <f t="shared" si="8"/>
        <v>8159.51</v>
      </c>
      <c r="F33" s="95">
        <f t="shared" si="8"/>
        <v>8159.51</v>
      </c>
    </row>
    <row r="34" spans="1:6" x14ac:dyDescent="0.25">
      <c r="A34" s="13">
        <v>32</v>
      </c>
      <c r="B34" s="96">
        <v>2080.3000000000002</v>
      </c>
      <c r="C34" s="97">
        <v>7034.02</v>
      </c>
      <c r="D34" s="97">
        <v>7034.02</v>
      </c>
      <c r="E34" s="97">
        <v>7034.02</v>
      </c>
      <c r="F34" s="97">
        <v>7034.02</v>
      </c>
    </row>
    <row r="35" spans="1:6" x14ac:dyDescent="0.25">
      <c r="A35" s="77">
        <v>42</v>
      </c>
      <c r="B35" s="98"/>
      <c r="C35" s="98">
        <v>1125.49</v>
      </c>
      <c r="D35" s="98">
        <v>1125.49</v>
      </c>
      <c r="E35" s="98">
        <v>1125.49</v>
      </c>
      <c r="F35" s="98">
        <v>1125.49</v>
      </c>
    </row>
    <row r="36" spans="1:6" ht="26.25" x14ac:dyDescent="0.25">
      <c r="A36" s="78" t="s">
        <v>83</v>
      </c>
      <c r="B36" s="99">
        <f>B37</f>
        <v>1130</v>
      </c>
      <c r="C36" s="99">
        <f t="shared" ref="C36:F36" si="9">C37</f>
        <v>21454.14</v>
      </c>
      <c r="D36" s="99">
        <f t="shared" si="9"/>
        <v>21454.14</v>
      </c>
      <c r="E36" s="99">
        <f t="shared" si="9"/>
        <v>21454.14</v>
      </c>
      <c r="F36" s="99">
        <f t="shared" si="9"/>
        <v>21454.14</v>
      </c>
    </row>
    <row r="37" spans="1:6" x14ac:dyDescent="0.25">
      <c r="A37" s="79">
        <v>32</v>
      </c>
      <c r="B37" s="98">
        <v>1130</v>
      </c>
      <c r="C37" s="98">
        <v>21454.14</v>
      </c>
      <c r="D37" s="98">
        <v>21454.14</v>
      </c>
      <c r="E37" s="98">
        <v>21454.14</v>
      </c>
      <c r="F37" s="98">
        <v>21454.14</v>
      </c>
    </row>
    <row r="38" spans="1:6" x14ac:dyDescent="0.25">
      <c r="A38" s="76" t="s">
        <v>78</v>
      </c>
      <c r="B38" s="99">
        <f>SUM(B39:B43)</f>
        <v>1332856.5199999998</v>
      </c>
      <c r="C38" s="99">
        <f t="shared" ref="C38" si="10">SUM(C39:C43)</f>
        <v>1451151.16</v>
      </c>
      <c r="D38" s="99">
        <f t="shared" ref="D38:F38" si="11">SUM(D39:D43)</f>
        <v>1451151.16</v>
      </c>
      <c r="E38" s="99">
        <f t="shared" si="11"/>
        <v>1451151.16</v>
      </c>
      <c r="F38" s="99">
        <f t="shared" si="11"/>
        <v>1451151.16</v>
      </c>
    </row>
    <row r="39" spans="1:6" x14ac:dyDescent="0.25">
      <c r="A39" s="81">
        <v>31</v>
      </c>
      <c r="B39" s="100">
        <v>1275696.6299999999</v>
      </c>
      <c r="C39" s="98">
        <v>1327158.46</v>
      </c>
      <c r="D39" s="98">
        <v>1327158.46</v>
      </c>
      <c r="E39" s="98">
        <v>1327158.46</v>
      </c>
      <c r="F39" s="98">
        <v>1327158.46</v>
      </c>
    </row>
    <row r="40" spans="1:6" x14ac:dyDescent="0.25">
      <c r="A40" s="81">
        <v>32</v>
      </c>
      <c r="B40" s="98">
        <v>43331.95</v>
      </c>
      <c r="C40" s="98">
        <v>95577.01</v>
      </c>
      <c r="D40" s="98">
        <v>95577.01</v>
      </c>
      <c r="E40" s="98">
        <v>95577.01</v>
      </c>
      <c r="F40" s="98">
        <v>95577.01</v>
      </c>
    </row>
    <row r="41" spans="1:6" x14ac:dyDescent="0.25">
      <c r="A41" s="81">
        <v>34</v>
      </c>
      <c r="B41" s="98">
        <v>0</v>
      </c>
      <c r="C41" s="98"/>
      <c r="D41" s="98"/>
      <c r="E41" s="98"/>
      <c r="F41" s="98"/>
    </row>
    <row r="42" spans="1:6" x14ac:dyDescent="0.25">
      <c r="A42" s="81">
        <v>37</v>
      </c>
      <c r="B42" s="98"/>
      <c r="C42" s="98">
        <v>6652.47</v>
      </c>
      <c r="D42" s="98">
        <v>6652.47</v>
      </c>
      <c r="E42" s="98">
        <v>6652.47</v>
      </c>
      <c r="F42" s="98">
        <v>6652.47</v>
      </c>
    </row>
    <row r="43" spans="1:6" x14ac:dyDescent="0.25">
      <c r="A43" s="81">
        <v>42</v>
      </c>
      <c r="B43" s="98">
        <v>13827.94</v>
      </c>
      <c r="C43" s="98">
        <v>21763.22</v>
      </c>
      <c r="D43" s="98">
        <v>21763.22</v>
      </c>
      <c r="E43" s="98">
        <v>21763.22</v>
      </c>
      <c r="F43" s="98">
        <v>21763.22</v>
      </c>
    </row>
    <row r="44" spans="1:6" x14ac:dyDescent="0.25">
      <c r="A44" s="82" t="s">
        <v>84</v>
      </c>
      <c r="B44" s="99">
        <f>SUM(B45:B46)</f>
        <v>0</v>
      </c>
      <c r="C44" s="99">
        <f>C45+C46</f>
        <v>0</v>
      </c>
      <c r="D44" s="99">
        <f t="shared" ref="D44:F44" si="12">D45+D46</f>
        <v>0</v>
      </c>
      <c r="E44" s="99">
        <f t="shared" si="12"/>
        <v>0</v>
      </c>
      <c r="F44" s="99">
        <f t="shared" si="12"/>
        <v>0</v>
      </c>
    </row>
    <row r="45" spans="1:6" x14ac:dyDescent="0.25">
      <c r="A45" s="81">
        <v>32</v>
      </c>
      <c r="B45" s="98"/>
      <c r="C45" s="98"/>
      <c r="D45" s="98"/>
      <c r="E45" s="98"/>
      <c r="F45" s="98"/>
    </row>
    <row r="46" spans="1:6" x14ac:dyDescent="0.25">
      <c r="A46" s="81">
        <v>42</v>
      </c>
      <c r="B46" s="98"/>
      <c r="C46" s="98"/>
      <c r="D46" s="98"/>
      <c r="E46" s="98"/>
      <c r="F46" s="98"/>
    </row>
    <row r="47" spans="1:6" ht="30" x14ac:dyDescent="0.25">
      <c r="A47" s="83" t="s">
        <v>85</v>
      </c>
      <c r="B47" s="99">
        <v>0</v>
      </c>
      <c r="C47" s="98"/>
      <c r="D47" s="98"/>
      <c r="E47" s="98"/>
      <c r="F47" s="98"/>
    </row>
    <row r="48" spans="1:6" x14ac:dyDescent="0.25">
      <c r="A48" s="82" t="s">
        <v>88</v>
      </c>
      <c r="B48" s="99">
        <v>0</v>
      </c>
      <c r="C48" s="99">
        <v>0</v>
      </c>
      <c r="D48" s="99">
        <v>0</v>
      </c>
      <c r="E48" s="99">
        <v>0</v>
      </c>
      <c r="F48" s="99">
        <v>0</v>
      </c>
    </row>
    <row r="49" spans="1:6" x14ac:dyDescent="0.25">
      <c r="A49" s="80"/>
      <c r="B49" s="98"/>
      <c r="C49" s="98"/>
      <c r="D49" s="98"/>
      <c r="E49" s="98"/>
      <c r="F49" s="98"/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F17" sqref="F17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19" t="s">
        <v>33</v>
      </c>
      <c r="B1" s="119"/>
      <c r="C1" s="119"/>
      <c r="D1" s="119"/>
      <c r="E1" s="119"/>
      <c r="F1" s="119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119" t="s">
        <v>18</v>
      </c>
      <c r="B3" s="119"/>
      <c r="C3" s="119"/>
      <c r="D3" s="119"/>
      <c r="E3" s="132"/>
      <c r="F3" s="132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19" t="s">
        <v>4</v>
      </c>
      <c r="B5" s="120"/>
      <c r="C5" s="120"/>
      <c r="D5" s="120"/>
      <c r="E5" s="120"/>
      <c r="F5" s="120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19" t="s">
        <v>13</v>
      </c>
      <c r="B7" s="138"/>
      <c r="C7" s="138"/>
      <c r="D7" s="138"/>
      <c r="E7" s="138"/>
      <c r="F7" s="138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50</v>
      </c>
      <c r="B9" s="19" t="s">
        <v>36</v>
      </c>
      <c r="C9" s="20" t="s">
        <v>37</v>
      </c>
      <c r="D9" s="20" t="s">
        <v>34</v>
      </c>
      <c r="E9" s="20" t="s">
        <v>26</v>
      </c>
      <c r="F9" s="20" t="s">
        <v>35</v>
      </c>
    </row>
    <row r="10" spans="1:6" ht="15.75" customHeight="1" x14ac:dyDescent="0.25">
      <c r="A10" s="11" t="s">
        <v>14</v>
      </c>
      <c r="B10" s="109">
        <f>B11</f>
        <v>1159320.33</v>
      </c>
      <c r="C10" s="109">
        <f t="shared" ref="C10:F10" si="0">C11</f>
        <v>907566.82</v>
      </c>
      <c r="D10" s="109">
        <f t="shared" si="0"/>
        <v>907566.82</v>
      </c>
      <c r="E10" s="109">
        <f t="shared" si="0"/>
        <v>907566.82</v>
      </c>
      <c r="F10" s="109">
        <f t="shared" si="0"/>
        <v>907566.82</v>
      </c>
    </row>
    <row r="11" spans="1:6" ht="15.75" customHeight="1" x14ac:dyDescent="0.25">
      <c r="A11" s="11" t="s">
        <v>89</v>
      </c>
      <c r="B11" s="109">
        <f>B12+B13</f>
        <v>1159320.33</v>
      </c>
      <c r="C11" s="109">
        <f t="shared" ref="C11:F11" si="1">C12+C13</f>
        <v>907566.82</v>
      </c>
      <c r="D11" s="109">
        <f t="shared" si="1"/>
        <v>907566.82</v>
      </c>
      <c r="E11" s="109">
        <f t="shared" si="1"/>
        <v>907566.82</v>
      </c>
      <c r="F11" s="109">
        <f t="shared" si="1"/>
        <v>907566.82</v>
      </c>
    </row>
    <row r="12" spans="1:6" x14ac:dyDescent="0.25">
      <c r="A12" s="18" t="s">
        <v>90</v>
      </c>
      <c r="B12" s="110">
        <v>1159320.33</v>
      </c>
      <c r="C12" s="9">
        <v>907566.82</v>
      </c>
      <c r="D12" s="9">
        <v>907566.82</v>
      </c>
      <c r="E12" s="9">
        <v>907566.82</v>
      </c>
      <c r="F12" s="9">
        <v>907566.82</v>
      </c>
    </row>
    <row r="13" spans="1:6" x14ac:dyDescent="0.25">
      <c r="A13" s="17" t="s">
        <v>91</v>
      </c>
      <c r="B13" s="110"/>
      <c r="C13" s="9"/>
      <c r="D13" s="9"/>
      <c r="E13" s="9"/>
      <c r="F13" s="9"/>
    </row>
    <row r="14" spans="1:6" x14ac:dyDescent="0.25">
      <c r="A14" s="84"/>
      <c r="B14" s="85"/>
      <c r="C14" s="85"/>
      <c r="D14" s="85"/>
      <c r="E14" s="85"/>
      <c r="F14" s="86"/>
    </row>
    <row r="15" spans="1:6" x14ac:dyDescent="0.25">
      <c r="A15" s="87"/>
      <c r="B15" s="85"/>
      <c r="C15" s="85"/>
      <c r="D15" s="85"/>
      <c r="E15" s="85"/>
      <c r="F15" s="86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D8" sqref="D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19" t="s">
        <v>33</v>
      </c>
      <c r="B1" s="119"/>
      <c r="C1" s="119"/>
      <c r="D1" s="119"/>
      <c r="E1" s="119"/>
      <c r="F1" s="119"/>
      <c r="G1" s="119"/>
      <c r="H1" s="119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119" t="s">
        <v>18</v>
      </c>
      <c r="B3" s="119"/>
      <c r="C3" s="119"/>
      <c r="D3" s="119"/>
      <c r="E3" s="119"/>
      <c r="F3" s="119"/>
      <c r="G3" s="119"/>
      <c r="H3" s="119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119" t="s">
        <v>55</v>
      </c>
      <c r="B5" s="119"/>
      <c r="C5" s="119"/>
      <c r="D5" s="119"/>
      <c r="E5" s="119"/>
      <c r="F5" s="119"/>
      <c r="G5" s="119"/>
      <c r="H5" s="119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32</v>
      </c>
      <c r="D7" s="19" t="s">
        <v>36</v>
      </c>
      <c r="E7" s="20" t="s">
        <v>37</v>
      </c>
      <c r="F7" s="20" t="s">
        <v>34</v>
      </c>
      <c r="G7" s="20" t="s">
        <v>26</v>
      </c>
      <c r="H7" s="20" t="s">
        <v>35</v>
      </c>
    </row>
    <row r="8" spans="1:8" x14ac:dyDescent="0.25">
      <c r="A8" s="40"/>
      <c r="B8" s="41"/>
      <c r="C8" s="39" t="s">
        <v>57</v>
      </c>
      <c r="D8" s="111">
        <f ca="1">D8</f>
        <v>0</v>
      </c>
      <c r="E8" s="111">
        <f t="shared" ref="E8:H8" ca="1" si="0">E8</f>
        <v>0</v>
      </c>
      <c r="F8" s="111">
        <f t="shared" ca="1" si="0"/>
        <v>0</v>
      </c>
      <c r="G8" s="111">
        <f t="shared" ca="1" si="0"/>
        <v>0</v>
      </c>
      <c r="H8" s="111">
        <f t="shared" ca="1" si="0"/>
        <v>0</v>
      </c>
    </row>
    <row r="9" spans="1:8" ht="25.5" x14ac:dyDescent="0.25">
      <c r="A9" s="11">
        <v>8</v>
      </c>
      <c r="B9" s="11"/>
      <c r="C9" s="11" t="s">
        <v>15</v>
      </c>
      <c r="D9" s="111">
        <f>D10</f>
        <v>0</v>
      </c>
      <c r="E9" s="111">
        <f t="shared" ref="E9:H9" si="1">E10</f>
        <v>0</v>
      </c>
      <c r="F9" s="111">
        <f t="shared" si="1"/>
        <v>0</v>
      </c>
      <c r="G9" s="111">
        <f t="shared" si="1"/>
        <v>0</v>
      </c>
      <c r="H9" s="111">
        <f t="shared" si="1"/>
        <v>0</v>
      </c>
    </row>
    <row r="10" spans="1:8" x14ac:dyDescent="0.25">
      <c r="A10" s="11"/>
      <c r="B10" s="16">
        <v>84</v>
      </c>
      <c r="C10" s="16" t="s">
        <v>22</v>
      </c>
      <c r="D10" s="8"/>
      <c r="E10" s="9"/>
      <c r="F10" s="9"/>
      <c r="G10" s="9"/>
      <c r="H10" s="9"/>
    </row>
    <row r="11" spans="1:8" x14ac:dyDescent="0.25">
      <c r="A11" s="11"/>
      <c r="B11" s="16"/>
      <c r="C11" s="43"/>
      <c r="D11" s="8"/>
      <c r="E11" s="9"/>
      <c r="F11" s="9"/>
      <c r="G11" s="9"/>
      <c r="H11" s="9"/>
    </row>
    <row r="12" spans="1:8" x14ac:dyDescent="0.25">
      <c r="A12" s="11"/>
      <c r="B12" s="16"/>
      <c r="C12" s="39" t="s">
        <v>60</v>
      </c>
      <c r="D12" s="111">
        <f>D13</f>
        <v>0</v>
      </c>
      <c r="E12" s="111">
        <f t="shared" ref="E12:H13" si="2">E13</f>
        <v>0</v>
      </c>
      <c r="F12" s="111">
        <f t="shared" si="2"/>
        <v>0</v>
      </c>
      <c r="G12" s="111">
        <f t="shared" si="2"/>
        <v>0</v>
      </c>
      <c r="H12" s="111">
        <f t="shared" si="2"/>
        <v>0</v>
      </c>
    </row>
    <row r="13" spans="1:8" ht="25.5" x14ac:dyDescent="0.25">
      <c r="A13" s="14">
        <v>5</v>
      </c>
      <c r="B13" s="15"/>
      <c r="C13" s="25" t="s">
        <v>16</v>
      </c>
      <c r="D13" s="111">
        <f>D14</f>
        <v>0</v>
      </c>
      <c r="E13" s="111">
        <f t="shared" si="2"/>
        <v>0</v>
      </c>
      <c r="F13" s="111">
        <f t="shared" si="2"/>
        <v>0</v>
      </c>
      <c r="G13" s="111">
        <f t="shared" si="2"/>
        <v>0</v>
      </c>
      <c r="H13" s="111">
        <f t="shared" si="2"/>
        <v>0</v>
      </c>
    </row>
    <row r="14" spans="1:8" ht="25.5" x14ac:dyDescent="0.25">
      <c r="A14" s="16"/>
      <c r="B14" s="16">
        <v>54</v>
      </c>
      <c r="C14" s="26" t="s">
        <v>23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C15" sqref="C15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9" t="s">
        <v>33</v>
      </c>
      <c r="B1" s="119"/>
      <c r="C1" s="119"/>
      <c r="D1" s="119"/>
      <c r="E1" s="119"/>
      <c r="F1" s="119"/>
    </row>
    <row r="2" spans="1:6" ht="18" customHeight="1" x14ac:dyDescent="0.25">
      <c r="A2" s="24"/>
      <c r="B2" s="24"/>
      <c r="C2" s="24"/>
      <c r="D2" s="24"/>
      <c r="E2" s="24"/>
      <c r="F2" s="24"/>
    </row>
    <row r="3" spans="1:6" ht="15.75" customHeight="1" x14ac:dyDescent="0.25">
      <c r="A3" s="119" t="s">
        <v>18</v>
      </c>
      <c r="B3" s="119"/>
      <c r="C3" s="119"/>
      <c r="D3" s="119"/>
      <c r="E3" s="119"/>
      <c r="F3" s="119"/>
    </row>
    <row r="4" spans="1:6" ht="18" x14ac:dyDescent="0.25">
      <c r="A4" s="24"/>
      <c r="B4" s="24"/>
      <c r="C4" s="24"/>
      <c r="D4" s="24"/>
      <c r="E4" s="5"/>
      <c r="F4" s="5"/>
    </row>
    <row r="5" spans="1:6" ht="18" customHeight="1" x14ac:dyDescent="0.25">
      <c r="A5" s="119" t="s">
        <v>56</v>
      </c>
      <c r="B5" s="119"/>
      <c r="C5" s="119"/>
      <c r="D5" s="119"/>
      <c r="E5" s="119"/>
      <c r="F5" s="119"/>
    </row>
    <row r="6" spans="1:6" ht="18" x14ac:dyDescent="0.25">
      <c r="A6" s="24"/>
      <c r="B6" s="24"/>
      <c r="C6" s="24"/>
      <c r="D6" s="24"/>
      <c r="E6" s="5"/>
      <c r="F6" s="5"/>
    </row>
    <row r="7" spans="1:6" ht="25.5" x14ac:dyDescent="0.25">
      <c r="A7" s="19" t="s">
        <v>50</v>
      </c>
      <c r="B7" s="19" t="s">
        <v>36</v>
      </c>
      <c r="C7" s="20" t="s">
        <v>37</v>
      </c>
      <c r="D7" s="20" t="s">
        <v>34</v>
      </c>
      <c r="E7" s="20" t="s">
        <v>26</v>
      </c>
      <c r="F7" s="20" t="s">
        <v>35</v>
      </c>
    </row>
    <row r="8" spans="1:6" x14ac:dyDescent="0.25">
      <c r="A8" s="11" t="s">
        <v>57</v>
      </c>
      <c r="B8" s="112">
        <f>B9</f>
        <v>0</v>
      </c>
      <c r="C8" s="112">
        <f t="shared" ref="C8:F9" si="0">C9</f>
        <v>0</v>
      </c>
      <c r="D8" s="112">
        <f t="shared" si="0"/>
        <v>0</v>
      </c>
      <c r="E8" s="112">
        <f t="shared" si="0"/>
        <v>0</v>
      </c>
      <c r="F8" s="112">
        <f t="shared" si="0"/>
        <v>0</v>
      </c>
    </row>
    <row r="9" spans="1:6" ht="25.5" x14ac:dyDescent="0.25">
      <c r="A9" s="11" t="s">
        <v>58</v>
      </c>
      <c r="B9" s="112">
        <f>B10</f>
        <v>0</v>
      </c>
      <c r="C9" s="112">
        <f t="shared" si="0"/>
        <v>0</v>
      </c>
      <c r="D9" s="112">
        <f t="shared" si="0"/>
        <v>0</v>
      </c>
      <c r="E9" s="112">
        <f t="shared" si="0"/>
        <v>0</v>
      </c>
      <c r="F9" s="112">
        <f t="shared" si="0"/>
        <v>0</v>
      </c>
    </row>
    <row r="10" spans="1:6" ht="25.5" x14ac:dyDescent="0.25">
      <c r="A10" s="18" t="s">
        <v>59</v>
      </c>
      <c r="B10" s="8"/>
      <c r="C10" s="9"/>
      <c r="D10" s="9"/>
      <c r="E10" s="9"/>
      <c r="F10" s="9"/>
    </row>
    <row r="11" spans="1:6" x14ac:dyDescent="0.25">
      <c r="A11" s="18"/>
      <c r="B11" s="8"/>
      <c r="C11" s="9"/>
      <c r="D11" s="9"/>
      <c r="E11" s="9"/>
      <c r="F11" s="9"/>
    </row>
    <row r="12" spans="1:6" x14ac:dyDescent="0.25">
      <c r="A12" s="11" t="s">
        <v>60</v>
      </c>
      <c r="B12" s="112">
        <f>B13+B15</f>
        <v>0</v>
      </c>
      <c r="C12" s="112">
        <f t="shared" ref="C12:F12" si="1">C13+C15</f>
        <v>0</v>
      </c>
      <c r="D12" s="112">
        <f t="shared" si="1"/>
        <v>0</v>
      </c>
      <c r="E12" s="112">
        <f t="shared" si="1"/>
        <v>0</v>
      </c>
      <c r="F12" s="112">
        <f t="shared" si="1"/>
        <v>0</v>
      </c>
    </row>
    <row r="13" spans="1:6" x14ac:dyDescent="0.25">
      <c r="A13" s="25" t="s">
        <v>51</v>
      </c>
      <c r="B13" s="112">
        <f>B14</f>
        <v>0</v>
      </c>
      <c r="C13" s="112">
        <f t="shared" ref="C13:F13" si="2">C14</f>
        <v>0</v>
      </c>
      <c r="D13" s="112">
        <f t="shared" si="2"/>
        <v>0</v>
      </c>
      <c r="E13" s="112">
        <f t="shared" si="2"/>
        <v>0</v>
      </c>
      <c r="F13" s="112">
        <f t="shared" si="2"/>
        <v>0</v>
      </c>
    </row>
    <row r="14" spans="1:6" x14ac:dyDescent="0.25">
      <c r="A14" s="13" t="s">
        <v>52</v>
      </c>
      <c r="B14" s="8"/>
      <c r="C14" s="9"/>
      <c r="D14" s="9"/>
      <c r="E14" s="9"/>
      <c r="F14" s="10"/>
    </row>
    <row r="15" spans="1:6" x14ac:dyDescent="0.25">
      <c r="A15" s="25" t="s">
        <v>53</v>
      </c>
      <c r="B15" s="112">
        <f>B16</f>
        <v>0</v>
      </c>
      <c r="C15" s="112">
        <f t="shared" ref="C15:F15" si="3">C16</f>
        <v>0</v>
      </c>
      <c r="D15" s="112">
        <f t="shared" si="3"/>
        <v>0</v>
      </c>
      <c r="E15" s="112">
        <f t="shared" si="3"/>
        <v>0</v>
      </c>
      <c r="F15" s="112">
        <f t="shared" si="3"/>
        <v>0</v>
      </c>
    </row>
    <row r="16" spans="1:6" x14ac:dyDescent="0.25">
      <c r="A16" s="13" t="s">
        <v>54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I11" sqref="I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.7109375" customWidth="1"/>
    <col min="5" max="9" width="25.28515625" customWidth="1"/>
  </cols>
  <sheetData>
    <row r="1" spans="1:9" ht="42" customHeight="1" x14ac:dyDescent="0.25">
      <c r="A1" s="119" t="s">
        <v>126</v>
      </c>
      <c r="B1" s="119"/>
      <c r="C1" s="119"/>
      <c r="D1" s="119"/>
      <c r="E1" s="119"/>
      <c r="F1" s="119"/>
      <c r="G1" s="119"/>
      <c r="H1" s="119"/>
      <c r="I1" s="119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119" t="s">
        <v>17</v>
      </c>
      <c r="B3" s="120"/>
      <c r="C3" s="120"/>
      <c r="D3" s="120"/>
      <c r="E3" s="120"/>
      <c r="F3" s="120"/>
      <c r="G3" s="120"/>
      <c r="H3" s="120"/>
      <c r="I3" s="120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42" t="s">
        <v>19</v>
      </c>
      <c r="B5" s="143"/>
      <c r="C5" s="144"/>
      <c r="D5" s="19" t="s">
        <v>20</v>
      </c>
      <c r="E5" s="19" t="s">
        <v>120</v>
      </c>
      <c r="F5" s="20" t="s">
        <v>121</v>
      </c>
      <c r="G5" s="20" t="s">
        <v>122</v>
      </c>
      <c r="H5" s="20" t="s">
        <v>123</v>
      </c>
      <c r="I5" s="20" t="s">
        <v>124</v>
      </c>
    </row>
    <row r="6" spans="1:9" x14ac:dyDescent="0.25">
      <c r="A6" s="139" t="s">
        <v>95</v>
      </c>
      <c r="B6" s="140"/>
      <c r="C6" s="141"/>
      <c r="D6" s="29" t="s">
        <v>92</v>
      </c>
      <c r="E6" s="103">
        <f>E7+E14+E31</f>
        <v>1404668.13</v>
      </c>
      <c r="F6" s="103">
        <f>F7+F14+F31+F34</f>
        <v>1542480.91</v>
      </c>
      <c r="G6" s="103">
        <f t="shared" ref="G6:I6" si="0">G7+G14+G31+G34</f>
        <v>1542480.91</v>
      </c>
      <c r="H6" s="103">
        <f t="shared" si="0"/>
        <v>1542480.91</v>
      </c>
      <c r="I6" s="103">
        <f t="shared" si="0"/>
        <v>1542480.91</v>
      </c>
    </row>
    <row r="7" spans="1:9" s="108" customFormat="1" x14ac:dyDescent="0.25">
      <c r="A7" s="139" t="s">
        <v>96</v>
      </c>
      <c r="B7" s="140"/>
      <c r="C7" s="141"/>
      <c r="D7" s="93" t="s">
        <v>93</v>
      </c>
      <c r="E7" s="103">
        <f>E8</f>
        <v>68601.31</v>
      </c>
      <c r="F7" s="103">
        <f t="shared" ref="F7:I8" si="1">F8</f>
        <v>61716.1</v>
      </c>
      <c r="G7" s="103">
        <f t="shared" si="1"/>
        <v>61716.1</v>
      </c>
      <c r="H7" s="103">
        <f t="shared" si="1"/>
        <v>61716.1</v>
      </c>
      <c r="I7" s="103">
        <f t="shared" si="1"/>
        <v>61716.1</v>
      </c>
    </row>
    <row r="8" spans="1:9" x14ac:dyDescent="0.25">
      <c r="A8" s="145" t="s">
        <v>97</v>
      </c>
      <c r="B8" s="146"/>
      <c r="C8" s="147"/>
      <c r="D8" s="88" t="s">
        <v>94</v>
      </c>
      <c r="E8" s="103">
        <f>E9</f>
        <v>68601.31</v>
      </c>
      <c r="F8" s="103">
        <f t="shared" si="1"/>
        <v>61716.1</v>
      </c>
      <c r="G8" s="103">
        <f t="shared" si="1"/>
        <v>61716.1</v>
      </c>
      <c r="H8" s="103">
        <f t="shared" si="1"/>
        <v>61716.1</v>
      </c>
      <c r="I8" s="103">
        <f t="shared" si="1"/>
        <v>61716.1</v>
      </c>
    </row>
    <row r="9" spans="1:9" x14ac:dyDescent="0.25">
      <c r="A9" s="148">
        <v>3</v>
      </c>
      <c r="B9" s="149"/>
      <c r="C9" s="150"/>
      <c r="D9" s="28" t="s">
        <v>10</v>
      </c>
      <c r="E9" s="103">
        <f>SUM(E10:E13)</f>
        <v>68601.31</v>
      </c>
      <c r="F9" s="103">
        <f t="shared" ref="F9:I9" si="2">SUM(F10:F13)</f>
        <v>61716.1</v>
      </c>
      <c r="G9" s="103">
        <f t="shared" si="2"/>
        <v>61716.1</v>
      </c>
      <c r="H9" s="103">
        <f t="shared" si="2"/>
        <v>61716.1</v>
      </c>
      <c r="I9" s="103">
        <f t="shared" si="2"/>
        <v>61716.1</v>
      </c>
    </row>
    <row r="10" spans="1:9" x14ac:dyDescent="0.25">
      <c r="A10" s="151">
        <v>31</v>
      </c>
      <c r="B10" s="152"/>
      <c r="C10" s="153"/>
      <c r="D10" s="28" t="s">
        <v>11</v>
      </c>
      <c r="E10" s="101"/>
      <c r="F10" s="102">
        <v>2000</v>
      </c>
      <c r="G10" s="102">
        <v>2000</v>
      </c>
      <c r="H10" s="102">
        <v>2000</v>
      </c>
      <c r="I10" s="102">
        <v>2000</v>
      </c>
    </row>
    <row r="11" spans="1:9" x14ac:dyDescent="0.25">
      <c r="A11" s="151">
        <v>32</v>
      </c>
      <c r="B11" s="152"/>
      <c r="C11" s="153"/>
      <c r="D11" s="28" t="s">
        <v>21</v>
      </c>
      <c r="E11" s="101">
        <v>68601.31</v>
      </c>
      <c r="F11" s="102">
        <v>59583.38</v>
      </c>
      <c r="G11" s="102">
        <v>59583.38</v>
      </c>
      <c r="H11" s="102">
        <v>59583.38</v>
      </c>
      <c r="I11" s="102">
        <v>59583.38</v>
      </c>
    </row>
    <row r="12" spans="1:9" x14ac:dyDescent="0.25">
      <c r="A12" s="66">
        <v>34</v>
      </c>
      <c r="B12" s="67"/>
      <c r="C12" s="68"/>
      <c r="D12" s="65" t="s">
        <v>72</v>
      </c>
      <c r="E12" s="101">
        <v>0</v>
      </c>
      <c r="F12" s="102">
        <v>132.72</v>
      </c>
      <c r="G12" s="102">
        <v>132.72</v>
      </c>
      <c r="H12" s="102">
        <v>132.72</v>
      </c>
      <c r="I12" s="102">
        <v>132.72</v>
      </c>
    </row>
    <row r="13" spans="1:9" x14ac:dyDescent="0.25">
      <c r="A13" s="66">
        <v>37</v>
      </c>
      <c r="B13" s="67"/>
      <c r="C13" s="68"/>
      <c r="D13" s="65" t="s">
        <v>98</v>
      </c>
      <c r="E13" s="101"/>
      <c r="F13" s="102"/>
      <c r="G13" s="102"/>
      <c r="H13" s="102"/>
      <c r="I13" s="104"/>
    </row>
    <row r="14" spans="1:9" ht="25.5" x14ac:dyDescent="0.25">
      <c r="A14" s="139" t="s">
        <v>99</v>
      </c>
      <c r="B14" s="140"/>
      <c r="C14" s="141"/>
      <c r="D14" s="75" t="s">
        <v>100</v>
      </c>
      <c r="E14" s="103">
        <f>E15+E18+E20+E26+E29</f>
        <v>1336066.8199999998</v>
      </c>
      <c r="F14" s="103">
        <f t="shared" ref="F14:I14" si="3">F15+F18+F20+F26+F29</f>
        <v>1427464.8099999998</v>
      </c>
      <c r="G14" s="103">
        <f t="shared" si="3"/>
        <v>1427464.8099999998</v>
      </c>
      <c r="H14" s="103">
        <f t="shared" si="3"/>
        <v>1427464.8099999998</v>
      </c>
      <c r="I14" s="103">
        <f t="shared" si="3"/>
        <v>1427464.8099999998</v>
      </c>
    </row>
    <row r="15" spans="1:9" ht="15" customHeight="1" x14ac:dyDescent="0.25">
      <c r="A15" s="139" t="s">
        <v>101</v>
      </c>
      <c r="B15" s="140"/>
      <c r="C15" s="141"/>
      <c r="D15" s="29" t="s">
        <v>102</v>
      </c>
      <c r="E15" s="103">
        <f>E16+E17</f>
        <v>2080.3000000000002</v>
      </c>
      <c r="F15" s="103">
        <f t="shared" ref="F15:I15" si="4">F16+F17</f>
        <v>8159.51</v>
      </c>
      <c r="G15" s="103">
        <f t="shared" si="4"/>
        <v>8159.51</v>
      </c>
      <c r="H15" s="103">
        <f t="shared" si="4"/>
        <v>8159.51</v>
      </c>
      <c r="I15" s="103">
        <f t="shared" si="4"/>
        <v>8159.51</v>
      </c>
    </row>
    <row r="16" spans="1:9" ht="14.25" customHeight="1" x14ac:dyDescent="0.25">
      <c r="A16" s="148">
        <v>32</v>
      </c>
      <c r="B16" s="149"/>
      <c r="C16" s="150"/>
      <c r="D16" s="65" t="s">
        <v>21</v>
      </c>
      <c r="E16" s="101">
        <v>2080.3000000000002</v>
      </c>
      <c r="F16" s="102">
        <v>7034.02</v>
      </c>
      <c r="G16" s="102">
        <v>7034.02</v>
      </c>
      <c r="H16" s="102">
        <v>7034.02</v>
      </c>
      <c r="I16" s="102">
        <v>7034.02</v>
      </c>
    </row>
    <row r="17" spans="1:9" ht="24.75" customHeight="1" x14ac:dyDescent="0.25">
      <c r="A17" s="157">
        <v>42</v>
      </c>
      <c r="B17" s="158"/>
      <c r="C17" s="159"/>
      <c r="D17" s="65" t="s">
        <v>31</v>
      </c>
      <c r="E17" s="105"/>
      <c r="F17" s="102">
        <v>1125.49</v>
      </c>
      <c r="G17" s="102">
        <v>1125.49</v>
      </c>
      <c r="H17" s="102">
        <v>1125.49</v>
      </c>
      <c r="I17" s="102">
        <v>1125.49</v>
      </c>
    </row>
    <row r="18" spans="1:9" ht="15" customHeight="1" x14ac:dyDescent="0.25">
      <c r="A18" s="139" t="s">
        <v>103</v>
      </c>
      <c r="B18" s="140"/>
      <c r="C18" s="141"/>
      <c r="D18" s="75" t="s">
        <v>104</v>
      </c>
      <c r="E18" s="106">
        <f>E19</f>
        <v>1130</v>
      </c>
      <c r="F18" s="106">
        <f t="shared" ref="F18:I18" si="5">F19</f>
        <v>21454.14</v>
      </c>
      <c r="G18" s="106">
        <f t="shared" si="5"/>
        <v>21454.14</v>
      </c>
      <c r="H18" s="106">
        <f t="shared" si="5"/>
        <v>21454.14</v>
      </c>
      <c r="I18" s="106">
        <f t="shared" si="5"/>
        <v>21454.14</v>
      </c>
    </row>
    <row r="19" spans="1:9" x14ac:dyDescent="0.25">
      <c r="A19" s="148">
        <v>32</v>
      </c>
      <c r="B19" s="149"/>
      <c r="C19" s="150"/>
      <c r="D19" s="28" t="s">
        <v>21</v>
      </c>
      <c r="E19" s="105">
        <v>1130</v>
      </c>
      <c r="F19" s="102">
        <v>21454.14</v>
      </c>
      <c r="G19" s="102">
        <v>21454.14</v>
      </c>
      <c r="H19" s="102">
        <v>21454.14</v>
      </c>
      <c r="I19" s="102">
        <v>21454.14</v>
      </c>
    </row>
    <row r="20" spans="1:9" ht="15" customHeight="1" x14ac:dyDescent="0.25">
      <c r="A20" s="139" t="s">
        <v>105</v>
      </c>
      <c r="B20" s="140"/>
      <c r="C20" s="141"/>
      <c r="D20" s="75" t="s">
        <v>106</v>
      </c>
      <c r="E20" s="106">
        <f>SUM(E21:E25)</f>
        <v>1332856.5199999998</v>
      </c>
      <c r="F20" s="106">
        <f t="shared" ref="F20" si="6">SUM(F21:F25)</f>
        <v>1397851.16</v>
      </c>
      <c r="G20" s="106">
        <f t="shared" ref="G20:I20" si="7">SUM(G21:G25)</f>
        <v>1397851.16</v>
      </c>
      <c r="H20" s="106">
        <f t="shared" si="7"/>
        <v>1397851.16</v>
      </c>
      <c r="I20" s="106">
        <f t="shared" si="7"/>
        <v>1397851.16</v>
      </c>
    </row>
    <row r="21" spans="1:9" x14ac:dyDescent="0.25">
      <c r="A21" s="154">
        <v>31</v>
      </c>
      <c r="B21" s="155"/>
      <c r="C21" s="156"/>
      <c r="D21" s="28" t="s">
        <v>11</v>
      </c>
      <c r="E21" s="107">
        <v>1275696.6299999999</v>
      </c>
      <c r="F21" s="102">
        <v>1326940</v>
      </c>
      <c r="G21" s="102">
        <v>1326940</v>
      </c>
      <c r="H21" s="102">
        <v>1326940</v>
      </c>
      <c r="I21" s="102">
        <v>1326940</v>
      </c>
    </row>
    <row r="22" spans="1:9" x14ac:dyDescent="0.25">
      <c r="A22" s="154">
        <v>32</v>
      </c>
      <c r="B22" s="155"/>
      <c r="C22" s="156"/>
      <c r="D22" s="28" t="s">
        <v>21</v>
      </c>
      <c r="E22" s="105">
        <v>43331.95</v>
      </c>
      <c r="F22" s="102">
        <v>42495.47</v>
      </c>
      <c r="G22" s="102">
        <v>42495.47</v>
      </c>
      <c r="H22" s="102">
        <v>42495.47</v>
      </c>
      <c r="I22" s="102">
        <v>42495.47</v>
      </c>
    </row>
    <row r="23" spans="1:9" x14ac:dyDescent="0.25">
      <c r="A23" s="161">
        <v>34</v>
      </c>
      <c r="B23" s="161"/>
      <c r="C23" s="161"/>
      <c r="D23" s="71" t="s">
        <v>107</v>
      </c>
      <c r="E23" s="105">
        <v>0</v>
      </c>
      <c r="F23" s="105"/>
      <c r="G23" s="105"/>
      <c r="H23" s="105"/>
      <c r="I23" s="105"/>
    </row>
    <row r="24" spans="1:9" x14ac:dyDescent="0.25">
      <c r="A24" s="161">
        <v>37</v>
      </c>
      <c r="B24" s="161"/>
      <c r="C24" s="161"/>
      <c r="D24" s="71" t="s">
        <v>108</v>
      </c>
      <c r="E24" s="105">
        <v>13827.94</v>
      </c>
      <c r="F24" s="105">
        <v>6652.47</v>
      </c>
      <c r="G24" s="105">
        <v>6652.47</v>
      </c>
      <c r="H24" s="105">
        <v>6652.47</v>
      </c>
      <c r="I24" s="105">
        <v>6652.47</v>
      </c>
    </row>
    <row r="25" spans="1:9" ht="30" x14ac:dyDescent="0.25">
      <c r="A25" s="161">
        <v>42</v>
      </c>
      <c r="B25" s="161"/>
      <c r="C25" s="161"/>
      <c r="D25" s="89" t="s">
        <v>31</v>
      </c>
      <c r="E25" s="105"/>
      <c r="F25" s="105">
        <v>21763.22</v>
      </c>
      <c r="G25" s="105">
        <v>21763.22</v>
      </c>
      <c r="H25" s="105">
        <v>21763.22</v>
      </c>
      <c r="I25" s="105">
        <v>21763.22</v>
      </c>
    </row>
    <row r="26" spans="1:9" x14ac:dyDescent="0.25">
      <c r="A26" s="162" t="s">
        <v>109</v>
      </c>
      <c r="B26" s="162"/>
      <c r="C26" s="162"/>
      <c r="D26" s="76" t="s">
        <v>110</v>
      </c>
      <c r="E26" s="106">
        <f>E27+E28</f>
        <v>0</v>
      </c>
      <c r="F26" s="106">
        <f t="shared" ref="F26:I26" si="8">F27+F28</f>
        <v>0</v>
      </c>
      <c r="G26" s="106">
        <f t="shared" si="8"/>
        <v>0</v>
      </c>
      <c r="H26" s="106">
        <f t="shared" si="8"/>
        <v>0</v>
      </c>
      <c r="I26" s="106">
        <f t="shared" si="8"/>
        <v>0</v>
      </c>
    </row>
    <row r="27" spans="1:9" x14ac:dyDescent="0.25">
      <c r="A27" s="160">
        <v>32</v>
      </c>
      <c r="B27" s="160"/>
      <c r="C27" s="160"/>
      <c r="D27" s="74" t="s">
        <v>21</v>
      </c>
      <c r="E27" s="105"/>
      <c r="F27" s="105"/>
      <c r="G27" s="105"/>
      <c r="H27" s="105"/>
      <c r="I27" s="105"/>
    </row>
    <row r="28" spans="1:9" ht="30" x14ac:dyDescent="0.25">
      <c r="A28" s="160">
        <v>42</v>
      </c>
      <c r="B28" s="160"/>
      <c r="C28" s="160"/>
      <c r="D28" s="89" t="s">
        <v>31</v>
      </c>
      <c r="E28" s="105"/>
      <c r="F28" s="105"/>
      <c r="G28" s="105"/>
      <c r="H28" s="105"/>
      <c r="I28" s="105"/>
    </row>
    <row r="29" spans="1:9" ht="30" x14ac:dyDescent="0.25">
      <c r="A29" s="166" t="s">
        <v>111</v>
      </c>
      <c r="B29" s="166"/>
      <c r="C29" s="166"/>
      <c r="D29" s="90" t="s">
        <v>112</v>
      </c>
      <c r="E29" s="105">
        <f>E30</f>
        <v>0</v>
      </c>
      <c r="F29" s="105">
        <f t="shared" ref="F29:I29" si="9">F30</f>
        <v>0</v>
      </c>
      <c r="G29" s="105">
        <f t="shared" si="9"/>
        <v>0</v>
      </c>
      <c r="H29" s="105">
        <f t="shared" si="9"/>
        <v>0</v>
      </c>
      <c r="I29" s="105">
        <f t="shared" si="9"/>
        <v>0</v>
      </c>
    </row>
    <row r="30" spans="1:9" x14ac:dyDescent="0.25">
      <c r="A30" s="161">
        <v>32</v>
      </c>
      <c r="B30" s="161"/>
      <c r="C30" s="161"/>
      <c r="D30" s="74" t="s">
        <v>21</v>
      </c>
      <c r="E30" s="105">
        <v>0</v>
      </c>
      <c r="F30" s="105"/>
      <c r="G30" s="105"/>
      <c r="H30" s="105"/>
      <c r="I30" s="105"/>
    </row>
    <row r="31" spans="1:9" ht="30" x14ac:dyDescent="0.25">
      <c r="A31" s="162" t="s">
        <v>113</v>
      </c>
      <c r="B31" s="162"/>
      <c r="C31" s="162"/>
      <c r="D31" s="91" t="s">
        <v>114</v>
      </c>
      <c r="E31" s="106">
        <f>E32</f>
        <v>0</v>
      </c>
      <c r="F31" s="106">
        <f t="shared" ref="F31:I35" si="10">F32</f>
        <v>0</v>
      </c>
      <c r="G31" s="106">
        <f t="shared" si="10"/>
        <v>0</v>
      </c>
      <c r="H31" s="106">
        <f t="shared" si="10"/>
        <v>0</v>
      </c>
      <c r="I31" s="106">
        <f t="shared" si="10"/>
        <v>0</v>
      </c>
    </row>
    <row r="32" spans="1:9" x14ac:dyDescent="0.25">
      <c r="A32" s="163" t="s">
        <v>115</v>
      </c>
      <c r="B32" s="164"/>
      <c r="C32" s="165"/>
      <c r="D32" s="92" t="s">
        <v>116</v>
      </c>
      <c r="E32" s="106">
        <f>E33</f>
        <v>0</v>
      </c>
      <c r="F32" s="106">
        <f t="shared" si="10"/>
        <v>0</v>
      </c>
      <c r="G32" s="106">
        <f t="shared" si="10"/>
        <v>0</v>
      </c>
      <c r="H32" s="106">
        <f t="shared" si="10"/>
        <v>0</v>
      </c>
      <c r="I32" s="106">
        <f t="shared" si="10"/>
        <v>0</v>
      </c>
    </row>
    <row r="33" spans="1:9" x14ac:dyDescent="0.25">
      <c r="A33" s="160">
        <v>32</v>
      </c>
      <c r="B33" s="160"/>
      <c r="C33" s="160"/>
      <c r="D33" s="74" t="s">
        <v>21</v>
      </c>
      <c r="E33" s="105">
        <v>0</v>
      </c>
      <c r="F33" s="105">
        <v>0</v>
      </c>
      <c r="G33" s="105"/>
      <c r="H33" s="105"/>
      <c r="I33" s="105"/>
    </row>
    <row r="34" spans="1:9" ht="30" x14ac:dyDescent="0.25">
      <c r="A34" s="162" t="s">
        <v>117</v>
      </c>
      <c r="B34" s="162"/>
      <c r="C34" s="162"/>
      <c r="D34" s="91" t="s">
        <v>118</v>
      </c>
      <c r="E34" s="106">
        <f>E35</f>
        <v>0</v>
      </c>
      <c r="F34" s="106">
        <f t="shared" si="10"/>
        <v>53300</v>
      </c>
      <c r="G34" s="106">
        <f t="shared" si="10"/>
        <v>53300</v>
      </c>
      <c r="H34" s="106">
        <f t="shared" si="10"/>
        <v>53300</v>
      </c>
      <c r="I34" s="106">
        <f t="shared" si="10"/>
        <v>53300</v>
      </c>
    </row>
    <row r="35" spans="1:9" x14ac:dyDescent="0.25">
      <c r="A35" s="163" t="s">
        <v>105</v>
      </c>
      <c r="B35" s="164"/>
      <c r="C35" s="165"/>
      <c r="D35" s="92" t="s">
        <v>119</v>
      </c>
      <c r="E35" s="106">
        <f>E36</f>
        <v>0</v>
      </c>
      <c r="F35" s="106">
        <f t="shared" si="10"/>
        <v>53300</v>
      </c>
      <c r="G35" s="106">
        <f t="shared" si="10"/>
        <v>53300</v>
      </c>
      <c r="H35" s="106">
        <f t="shared" si="10"/>
        <v>53300</v>
      </c>
      <c r="I35" s="106">
        <f t="shared" si="10"/>
        <v>53300</v>
      </c>
    </row>
    <row r="36" spans="1:9" x14ac:dyDescent="0.25">
      <c r="A36" s="160">
        <v>32</v>
      </c>
      <c r="B36" s="160"/>
      <c r="C36" s="160"/>
      <c r="D36" s="113" t="s">
        <v>21</v>
      </c>
      <c r="E36" s="105"/>
      <c r="F36" s="105">
        <v>53300</v>
      </c>
      <c r="G36" s="105">
        <v>53300</v>
      </c>
      <c r="H36" s="105">
        <v>53300</v>
      </c>
      <c r="I36" s="105">
        <v>53300</v>
      </c>
    </row>
    <row r="37" spans="1:9" x14ac:dyDescent="0.25">
      <c r="A37" s="167"/>
      <c r="B37" s="167"/>
      <c r="C37" s="167"/>
    </row>
    <row r="38" spans="1:9" x14ac:dyDescent="0.25">
      <c r="A38" s="167"/>
      <c r="B38" s="167"/>
      <c r="C38" s="167"/>
    </row>
    <row r="39" spans="1:9" x14ac:dyDescent="0.25">
      <c r="A39" s="167"/>
      <c r="B39" s="167"/>
      <c r="C39" s="167"/>
    </row>
    <row r="40" spans="1:9" x14ac:dyDescent="0.25">
      <c r="A40" s="167"/>
      <c r="B40" s="167"/>
      <c r="C40" s="167"/>
    </row>
    <row r="41" spans="1:9" x14ac:dyDescent="0.25">
      <c r="A41" s="167"/>
      <c r="B41" s="167"/>
      <c r="C41" s="167"/>
    </row>
  </sheetData>
  <mergeCells count="37">
    <mergeCell ref="A38:C38"/>
    <mergeCell ref="A39:C39"/>
    <mergeCell ref="A40:C40"/>
    <mergeCell ref="A41:C41"/>
    <mergeCell ref="A34:C34"/>
    <mergeCell ref="A35:C35"/>
    <mergeCell ref="A36:C36"/>
    <mergeCell ref="A37:C37"/>
    <mergeCell ref="A33:C33"/>
    <mergeCell ref="A23:C23"/>
    <mergeCell ref="A24:C24"/>
    <mergeCell ref="A25:C25"/>
    <mergeCell ref="A26:C26"/>
    <mergeCell ref="A27:C27"/>
    <mergeCell ref="A32:C32"/>
    <mergeCell ref="A28:C28"/>
    <mergeCell ref="A29:C29"/>
    <mergeCell ref="A30:C30"/>
    <mergeCell ref="A31:C31"/>
    <mergeCell ref="A21:C21"/>
    <mergeCell ref="A22:C22"/>
    <mergeCell ref="A15:C15"/>
    <mergeCell ref="A16:C16"/>
    <mergeCell ref="A17:C17"/>
    <mergeCell ref="A18:C18"/>
    <mergeCell ref="A20:C20"/>
    <mergeCell ref="A8:C8"/>
    <mergeCell ref="A9:C9"/>
    <mergeCell ref="A11:C11"/>
    <mergeCell ref="A10:C10"/>
    <mergeCell ref="A19:C19"/>
    <mergeCell ref="A14:C14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pc</cp:lastModifiedBy>
  <cp:lastPrinted>2026-10-07T07:44:02Z</cp:lastPrinted>
  <dcterms:created xsi:type="dcterms:W3CDTF">2022-08-12T12:51:27Z</dcterms:created>
  <dcterms:modified xsi:type="dcterms:W3CDTF">2026-10-07T07:44:53Z</dcterms:modified>
</cp:coreProperties>
</file>